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13_ncr:1_{60BA524A-FDC2-4113-9926-6149FD66B580}" xr6:coauthVersionLast="47" xr6:coauthVersionMax="47" xr10:uidLastSave="{00000000-0000-0000-0000-000000000000}"/>
  <bookViews>
    <workbookView xWindow="-108" yWindow="-108" windowWidth="23256" windowHeight="12456" xr2:uid="{3CEFBAD6-50F8-4353-A447-9FBFA4F0B5E5}"/>
  </bookViews>
  <sheets>
    <sheet name="Foglio1" sheetId="1" r:id="rId1"/>
  </sheets>
  <definedNames>
    <definedName name="_xlnm.Print_Area" localSheetId="0">Foglio1!$A$1:$J$75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32" i="1" l="1"/>
  <c r="R32" i="1" s="1"/>
  <c r="I32" i="1" s="1"/>
  <c r="P32" i="1"/>
  <c r="L32" i="1"/>
  <c r="M32" i="1" s="1"/>
  <c r="N32" i="1" s="1"/>
  <c r="H32" i="1" s="1"/>
  <c r="Q31" i="1"/>
  <c r="R31" i="1" s="1"/>
  <c r="I31" i="1" s="1"/>
  <c r="P31" i="1"/>
  <c r="L31" i="1"/>
  <c r="M31" i="1" s="1"/>
  <c r="N31" i="1" s="1"/>
  <c r="H31" i="1" s="1"/>
  <c r="Q30" i="1"/>
  <c r="R30" i="1" s="1"/>
  <c r="I30" i="1" s="1"/>
  <c r="P30" i="1"/>
  <c r="L30" i="1"/>
  <c r="M30" i="1" s="1"/>
  <c r="N30" i="1" s="1"/>
  <c r="H30" i="1" s="1"/>
  <c r="Q29" i="1"/>
  <c r="R29" i="1" s="1"/>
  <c r="I29" i="1" s="1"/>
  <c r="P29" i="1"/>
  <c r="L29" i="1"/>
  <c r="M29" i="1" s="1"/>
  <c r="N29" i="1" s="1"/>
  <c r="H29" i="1" s="1"/>
  <c r="Q28" i="1"/>
  <c r="R28" i="1" s="1"/>
  <c r="I28" i="1" s="1"/>
  <c r="P28" i="1"/>
  <c r="L28" i="1"/>
  <c r="M28" i="1" s="1"/>
  <c r="N28" i="1" s="1"/>
  <c r="H28" i="1" s="1"/>
  <c r="Q27" i="1"/>
  <c r="R27" i="1" s="1"/>
  <c r="I27" i="1" s="1"/>
  <c r="P27" i="1"/>
  <c r="L27" i="1"/>
  <c r="M27" i="1" s="1"/>
  <c r="N27" i="1" s="1"/>
  <c r="H27" i="1" s="1"/>
  <c r="F32" i="1"/>
  <c r="F31" i="1"/>
  <c r="F30" i="1"/>
  <c r="F29" i="1"/>
  <c r="F28" i="1"/>
  <c r="F27" i="1"/>
  <c r="F26" i="1"/>
  <c r="F25" i="1"/>
  <c r="F24" i="1"/>
  <c r="F18" i="1" l="1"/>
  <c r="F17" i="1"/>
  <c r="F16" i="1"/>
  <c r="F15" i="1"/>
  <c r="F14" i="1"/>
  <c r="F13" i="1"/>
  <c r="F12" i="1"/>
  <c r="P26" i="1"/>
  <c r="Q26" i="1" s="1"/>
  <c r="R26" i="1" s="1"/>
  <c r="I26" i="1" s="1"/>
  <c r="P25" i="1"/>
  <c r="Q25" i="1" s="1"/>
  <c r="R25" i="1" s="1"/>
  <c r="I25" i="1" s="1"/>
  <c r="P24" i="1"/>
  <c r="Q24" i="1" s="1"/>
  <c r="R24" i="1" s="1"/>
  <c r="I24" i="1" s="1"/>
  <c r="P23" i="1"/>
  <c r="Q23" i="1" s="1"/>
  <c r="R23" i="1" s="1"/>
  <c r="I23" i="1" s="1"/>
  <c r="P22" i="1"/>
  <c r="Q22" i="1" s="1"/>
  <c r="R22" i="1" s="1"/>
  <c r="P21" i="1"/>
  <c r="Q21" i="1" s="1"/>
  <c r="R21" i="1" s="1"/>
  <c r="P20" i="1"/>
  <c r="Q20" i="1" s="1"/>
  <c r="R20" i="1" s="1"/>
  <c r="I20" i="1" s="1"/>
  <c r="P19" i="1"/>
  <c r="Q19" i="1" s="1"/>
  <c r="R19" i="1" s="1"/>
  <c r="I19" i="1" s="1"/>
  <c r="P18" i="1"/>
  <c r="Q18" i="1" s="1"/>
  <c r="R18" i="1" s="1"/>
  <c r="P17" i="1"/>
  <c r="Q17" i="1" s="1"/>
  <c r="R17" i="1" s="1"/>
  <c r="P16" i="1"/>
  <c r="Q16" i="1" s="1"/>
  <c r="R16" i="1" s="1"/>
  <c r="P15" i="1"/>
  <c r="Q15" i="1" s="1"/>
  <c r="R15" i="1" s="1"/>
  <c r="I15" i="1" s="1"/>
  <c r="P14" i="1"/>
  <c r="Q14" i="1" s="1"/>
  <c r="R14" i="1" s="1"/>
  <c r="P13" i="1"/>
  <c r="Q13" i="1" s="1"/>
  <c r="R13" i="1" s="1"/>
  <c r="I13" i="1" s="1"/>
  <c r="P12" i="1"/>
  <c r="Q12" i="1" s="1"/>
  <c r="R12" i="1" s="1"/>
  <c r="I12" i="1" s="1"/>
  <c r="P11" i="1"/>
  <c r="Q11" i="1" s="1"/>
  <c r="R11" i="1" s="1"/>
  <c r="P10" i="1"/>
  <c r="Q10" i="1" s="1"/>
  <c r="R10" i="1" s="1"/>
  <c r="P9" i="1"/>
  <c r="Q9" i="1" s="1"/>
  <c r="R9" i="1" s="1"/>
  <c r="P8" i="1"/>
  <c r="Q8" i="1" s="1"/>
  <c r="R8" i="1" s="1"/>
  <c r="P7" i="1"/>
  <c r="Q7" i="1" s="1"/>
  <c r="R7" i="1" s="1"/>
  <c r="P6" i="1"/>
  <c r="Q6" i="1" s="1"/>
  <c r="R6" i="1" s="1"/>
  <c r="L26" i="1"/>
  <c r="M26" i="1" s="1"/>
  <c r="N26" i="1" s="1"/>
  <c r="H26" i="1" s="1"/>
  <c r="L25" i="1"/>
  <c r="M25" i="1" s="1"/>
  <c r="N25" i="1" s="1"/>
  <c r="H25" i="1" s="1"/>
  <c r="L24" i="1"/>
  <c r="M24" i="1" s="1"/>
  <c r="N24" i="1" s="1"/>
  <c r="H24" i="1" s="1"/>
  <c r="L23" i="1"/>
  <c r="M23" i="1" s="1"/>
  <c r="N23" i="1" s="1"/>
  <c r="H23" i="1" s="1"/>
  <c r="L22" i="1"/>
  <c r="M22" i="1" s="1"/>
  <c r="N22" i="1" s="1"/>
  <c r="L21" i="1"/>
  <c r="M21" i="1" s="1"/>
  <c r="N21" i="1" s="1"/>
  <c r="L20" i="1"/>
  <c r="M20" i="1" s="1"/>
  <c r="N20" i="1" s="1"/>
  <c r="H20" i="1" s="1"/>
  <c r="L19" i="1"/>
  <c r="M19" i="1" s="1"/>
  <c r="N19" i="1" s="1"/>
  <c r="H19" i="1" s="1"/>
  <c r="L18" i="1"/>
  <c r="M18" i="1" s="1"/>
  <c r="N18" i="1" s="1"/>
  <c r="L17" i="1"/>
  <c r="M17" i="1" s="1"/>
  <c r="N17" i="1" s="1"/>
  <c r="L16" i="1"/>
  <c r="M16" i="1" s="1"/>
  <c r="N16" i="1" s="1"/>
  <c r="L15" i="1"/>
  <c r="M15" i="1" s="1"/>
  <c r="N15" i="1" s="1"/>
  <c r="H15" i="1" s="1"/>
  <c r="L14" i="1"/>
  <c r="M14" i="1" s="1"/>
  <c r="N14" i="1" s="1"/>
  <c r="L13" i="1"/>
  <c r="M13" i="1" s="1"/>
  <c r="N13" i="1" s="1"/>
  <c r="H13" i="1" s="1"/>
  <c r="L12" i="1"/>
  <c r="M12" i="1" s="1"/>
  <c r="N12" i="1" s="1"/>
  <c r="H12" i="1" s="1"/>
  <c r="L11" i="1"/>
  <c r="M11" i="1" s="1"/>
  <c r="N11" i="1" s="1"/>
  <c r="L10" i="1"/>
  <c r="M10" i="1" s="1"/>
  <c r="N10" i="1" s="1"/>
  <c r="L9" i="1"/>
  <c r="M9" i="1" s="1"/>
  <c r="N9" i="1" s="1"/>
  <c r="L8" i="1"/>
  <c r="M8" i="1" s="1"/>
  <c r="N8" i="1" s="1"/>
  <c r="L7" i="1"/>
  <c r="M7" i="1" s="1"/>
  <c r="N7" i="1" s="1"/>
  <c r="L6" i="1"/>
  <c r="M6" i="1" s="1"/>
  <c r="N6" i="1" s="1"/>
  <c r="F23" i="1"/>
  <c r="F22" i="1"/>
  <c r="F21" i="1"/>
  <c r="F20" i="1"/>
  <c r="F19" i="1"/>
  <c r="F11" i="1"/>
  <c r="F10" i="1"/>
  <c r="F9" i="1"/>
  <c r="F8" i="1"/>
  <c r="F7" i="1"/>
  <c r="F6" i="1"/>
  <c r="L5" i="1" l="1"/>
  <c r="I10" i="1" l="1"/>
  <c r="I9" i="1"/>
  <c r="I8" i="1"/>
  <c r="H10" i="1"/>
  <c r="H9" i="1"/>
  <c r="H8" i="1"/>
  <c r="I11" i="1" l="1"/>
  <c r="I16" i="1"/>
  <c r="I17" i="1"/>
  <c r="I18" i="1"/>
  <c r="I21" i="1"/>
  <c r="I22" i="1"/>
  <c r="P5" i="1"/>
  <c r="Q5" i="1" s="1"/>
  <c r="R5" i="1" s="1"/>
  <c r="H11" i="1"/>
  <c r="H16" i="1"/>
  <c r="H17" i="1"/>
  <c r="H18" i="1"/>
  <c r="H21" i="1"/>
  <c r="H22" i="1"/>
  <c r="M5" i="1"/>
  <c r="N5" i="1" s="1"/>
  <c r="F5" i="1" l="1"/>
  <c r="G5" i="1" s="1"/>
  <c r="I14" i="1"/>
  <c r="H14" i="1"/>
  <c r="I7" i="1"/>
  <c r="H7" i="1"/>
  <c r="I6" i="1"/>
  <c r="H6" i="1"/>
  <c r="I5" i="1"/>
  <c r="H5" i="1"/>
  <c r="P4" i="1"/>
  <c r="Q4" i="1" s="1"/>
  <c r="R4" i="1" s="1"/>
  <c r="L4" i="1"/>
  <c r="M4" i="1" s="1"/>
  <c r="N4" i="1" s="1"/>
  <c r="G6" i="1" l="1"/>
  <c r="G7" i="1" s="1"/>
  <c r="G8" i="1" l="1"/>
  <c r="G9" i="1" s="1"/>
  <c r="G10" i="1" s="1"/>
  <c r="G11" i="1" l="1"/>
  <c r="G12" i="1" s="1"/>
  <c r="G13" i="1" s="1"/>
  <c r="G14" i="1" s="1"/>
  <c r="G15" i="1" s="1"/>
  <c r="G16" i="1" s="1"/>
  <c r="G17" i="1" s="1"/>
  <c r="G18" i="1" s="1"/>
  <c r="G19" i="1" l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</calcChain>
</file>

<file path=xl/sharedStrings.xml><?xml version="1.0" encoding="utf-8"?>
<sst xmlns="http://schemas.openxmlformats.org/spreadsheetml/2006/main" count="140" uniqueCount="74">
  <si>
    <t>Comune</t>
  </si>
  <si>
    <t>Località</t>
  </si>
  <si>
    <t>Direzione
marcia</t>
  </si>
  <si>
    <t>Strada o via e Ente Proprietario</t>
  </si>
  <si>
    <t>km
TOT</t>
  </si>
  <si>
    <t>km
PARZ</t>
  </si>
  <si>
    <t>km
ARRIVO</t>
  </si>
  <si>
    <t>Marcia
25/h</t>
  </si>
  <si>
    <t>Note</t>
  </si>
  <si>
    <t>CONTROLLO</t>
  </si>
  <si>
    <t>Diritto</t>
  </si>
  <si>
    <t>RISTORO e ASSISTENZA TECNICA</t>
  </si>
  <si>
    <t>uuuu</t>
  </si>
  <si>
    <t>Marcia
15/h</t>
  </si>
  <si>
    <t>Fine 1° strada bianca</t>
  </si>
  <si>
    <t>Inizio 1° strada bianca</t>
  </si>
  <si>
    <t xml:space="preserve"> </t>
  </si>
  <si>
    <t>PARTENZA Castel del Monte</t>
  </si>
  <si>
    <t>Viale della Vittoria</t>
  </si>
  <si>
    <t>ss 17 bis</t>
  </si>
  <si>
    <t>sp 7</t>
  </si>
  <si>
    <t>Castel del monte</t>
  </si>
  <si>
    <t>Castel del Monte</t>
  </si>
  <si>
    <t>Inizio 2° strada bianca</t>
  </si>
  <si>
    <t>Fine 2° strada bianca</t>
  </si>
  <si>
    <t>L'Aquila</t>
  </si>
  <si>
    <t>Filetto</t>
  </si>
  <si>
    <t>Barisciano</t>
  </si>
  <si>
    <t>Sp 7</t>
  </si>
  <si>
    <t>Calascio</t>
  </si>
  <si>
    <t>strada per Racollo</t>
  </si>
  <si>
    <t>Diritto per Calascio</t>
  </si>
  <si>
    <t xml:space="preserve">Incrocio destra </t>
  </si>
  <si>
    <t>Incrocio destra  la Rocca</t>
  </si>
  <si>
    <t>strada bianca sotto la Rocca</t>
  </si>
  <si>
    <t>Incrocio destra</t>
  </si>
  <si>
    <t>Santo Stefano di Sessanio</t>
  </si>
  <si>
    <t>sp di Racollo</t>
  </si>
  <si>
    <t>diritto</t>
  </si>
  <si>
    <t>ss 17 bis bivio Campo Imperatore</t>
  </si>
  <si>
    <t>Piana Campo Imperatore</t>
  </si>
  <si>
    <t>Rifugio Racollo</t>
  </si>
  <si>
    <t>ss 17 bis bivio Montecristo</t>
  </si>
  <si>
    <t>Bivio Filetto/Montecristo</t>
  </si>
  <si>
    <t>Incrocio sinistra L'Aquila</t>
  </si>
  <si>
    <t>sinistra</t>
  </si>
  <si>
    <t>destra</t>
  </si>
  <si>
    <t xml:space="preserve">strada bianca </t>
  </si>
  <si>
    <t>strada bianca</t>
  </si>
  <si>
    <t>strada asfaltata</t>
  </si>
  <si>
    <t>Lago di Santo Stefano</t>
  </si>
  <si>
    <t>bivio di Santo Stefano</t>
  </si>
  <si>
    <t>Via Roma</t>
  </si>
  <si>
    <t>Via dé Contra</t>
  </si>
  <si>
    <t>Abitato di Calascio</t>
  </si>
  <si>
    <t>bivio per Castel del Monte</t>
  </si>
  <si>
    <t>ingresso paese</t>
  </si>
  <si>
    <t xml:space="preserve">diritto </t>
  </si>
  <si>
    <t xml:space="preserve"> 1° CRONO FINISH</t>
  </si>
  <si>
    <t>1° CRONO START</t>
  </si>
  <si>
    <t>ARRIVO</t>
  </si>
  <si>
    <t>abitato Castel del Monte</t>
  </si>
  <si>
    <t>sinistra Filetto</t>
  </si>
  <si>
    <t>bivio per Castelvecchio Calvisio</t>
  </si>
  <si>
    <t xml:space="preserve">Sp 8 </t>
  </si>
  <si>
    <t>Castelvecchio Calvisio</t>
  </si>
  <si>
    <t>inizio abitato</t>
  </si>
  <si>
    <t>strada bianca piana del Butrio</t>
  </si>
  <si>
    <t>fontanile</t>
  </si>
  <si>
    <t>strada bianca borgo archi romani</t>
  </si>
  <si>
    <t>centro</t>
  </si>
  <si>
    <t>sp 8</t>
  </si>
  <si>
    <t xml:space="preserve">Inizio 2° strada bianca      </t>
  </si>
  <si>
    <r>
      <rPr>
        <b/>
        <sz val="20"/>
        <color theme="1"/>
        <rFont val="Calibri"/>
        <family val="2"/>
        <scheme val="minor"/>
      </rPr>
      <t>TABELLA DI MARCIA NOVA EROICA
84</t>
    </r>
    <r>
      <rPr>
        <b/>
        <sz val="16"/>
        <color theme="1"/>
        <rFont val="Calibri"/>
        <family val="2"/>
        <scheme val="minor"/>
      </rPr>
      <t xml:space="preserve"> km GRAVEL - dislivello mt. 1.800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</si>
</sst>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2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name val="Calibri"/>
      <family val="2"/>
      <scheme val="minor"/>
    </font>
    <font>
      <b/>
      <sz val="12"/>
      <color rgb="FFFF0000"/>
      <name val="Calibri"/>
      <family val="2"/>
    </font>
    <font>
      <sz val="12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8" tint="-0.249977111117893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sz val="12"/>
      <color theme="4" tint="0.3999755851924192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33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vertical="center" wrapText="1"/>
    </xf>
    <xf numFmtId="0" fontId="9" fillId="0" borderId="0" xfId="0" applyFont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1" fontId="9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20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20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0" xfId="0" applyFont="1" applyAlignment="1">
      <alignment vertical="center"/>
    </xf>
    <xf numFmtId="164" fontId="13" fillId="0" borderId="1" xfId="0" applyNumberFormat="1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2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0" xfId="0" applyFont="1" applyFill="1" applyAlignment="1">
      <alignment vertical="center"/>
    </xf>
    <xf numFmtId="164" fontId="8" fillId="3" borderId="1" xfId="0" applyNumberFormat="1" applyFont="1" applyFill="1" applyBorder="1" applyAlignment="1">
      <alignment vertical="center" wrapText="1"/>
    </xf>
    <xf numFmtId="0" fontId="8" fillId="3" borderId="0" xfId="0" applyFont="1" applyFill="1" applyAlignment="1">
      <alignment vertical="center" wrapText="1"/>
    </xf>
    <xf numFmtId="0" fontId="12" fillId="0" borderId="1" xfId="1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164" fontId="9" fillId="0" borderId="1" xfId="0" applyNumberFormat="1" applyFont="1" applyBorder="1" applyAlignment="1">
      <alignment vertical="center" wrapText="1"/>
    </xf>
    <xf numFmtId="2" fontId="8" fillId="0" borderId="1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20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64" fontId="1" fillId="0" borderId="1" xfId="0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164" fontId="1" fillId="0" borderId="1" xfId="0" applyNumberFormat="1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4" fillId="0" borderId="1" xfId="1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20" fontId="15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1" xfId="0" applyFont="1" applyBorder="1" applyAlignment="1">
      <alignment vertical="center" wrapText="1"/>
    </xf>
    <xf numFmtId="164" fontId="15" fillId="0" borderId="1" xfId="0" applyNumberFormat="1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20" fontId="15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vertical="center"/>
    </xf>
    <xf numFmtId="0" fontId="15" fillId="0" borderId="1" xfId="0" applyFont="1" applyFill="1" applyBorder="1" applyAlignment="1">
      <alignment vertical="center" wrapText="1"/>
    </xf>
    <xf numFmtId="164" fontId="15" fillId="0" borderId="1" xfId="0" applyNumberFormat="1" applyFont="1" applyFill="1" applyBorder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2" fontId="0" fillId="0" borderId="1" xfId="0" applyNumberFormat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2" fontId="17" fillId="0" borderId="1" xfId="0" applyNumberFormat="1" applyFont="1" applyBorder="1" applyAlignment="1">
      <alignment horizontal="center" vertical="center" wrapText="1"/>
    </xf>
    <xf numFmtId="2" fontId="17" fillId="0" borderId="1" xfId="0" applyNumberFormat="1" applyFont="1" applyFill="1" applyBorder="1" applyAlignment="1">
      <alignment horizontal="center" vertical="center" wrapText="1"/>
    </xf>
    <xf numFmtId="20" fontId="17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0" xfId="0" applyFont="1" applyFill="1" applyAlignment="1">
      <alignment vertical="center"/>
    </xf>
    <xf numFmtId="0" fontId="17" fillId="0" borderId="1" xfId="0" applyFont="1" applyFill="1" applyBorder="1" applyAlignment="1">
      <alignment vertical="center" wrapText="1"/>
    </xf>
    <xf numFmtId="164" fontId="17" fillId="0" borderId="1" xfId="0" applyNumberFormat="1" applyFont="1" applyFill="1" applyBorder="1" applyAlignment="1">
      <alignment vertical="center" wrapText="1"/>
    </xf>
    <xf numFmtId="0" fontId="17" fillId="0" borderId="0" xfId="0" applyFont="1" applyFill="1" applyAlignment="1">
      <alignment vertical="center" wrapText="1"/>
    </xf>
    <xf numFmtId="20" fontId="17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164" fontId="17" fillId="0" borderId="1" xfId="0" applyNumberFormat="1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8" fillId="0" borderId="0" xfId="0" applyFont="1" applyFill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2" borderId="0" xfId="0" applyFont="1" applyFill="1" applyAlignment="1">
      <alignment vertical="center" wrapText="1"/>
    </xf>
    <xf numFmtId="0" fontId="18" fillId="2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vertical="center" wrapText="1"/>
    </xf>
    <xf numFmtId="2" fontId="17" fillId="3" borderId="1" xfId="0" applyNumberFormat="1" applyFont="1" applyFill="1" applyBorder="1" applyAlignment="1">
      <alignment horizontal="center" vertical="center" wrapText="1"/>
    </xf>
    <xf numFmtId="20" fontId="17" fillId="3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vertical="center" wrapText="1"/>
    </xf>
    <xf numFmtId="0" fontId="17" fillId="3" borderId="0" xfId="0" applyFont="1" applyFill="1" applyAlignment="1">
      <alignment vertical="center"/>
    </xf>
    <xf numFmtId="164" fontId="17" fillId="3" borderId="1" xfId="0" applyNumberFormat="1" applyFont="1" applyFill="1" applyBorder="1" applyAlignment="1">
      <alignment vertical="center" wrapText="1"/>
    </xf>
    <xf numFmtId="0" fontId="17" fillId="3" borderId="0" xfId="0" applyFont="1" applyFill="1" applyAlignment="1">
      <alignment vertical="center"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20" fontId="7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20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0" fontId="23" fillId="0" borderId="0" xfId="0" applyFont="1" applyAlignment="1">
      <alignment vertical="center"/>
    </xf>
    <xf numFmtId="2" fontId="24" fillId="0" borderId="1" xfId="0" applyNumberFormat="1" applyFont="1" applyBorder="1" applyAlignment="1">
      <alignment horizontal="center" vertical="center" wrapText="1"/>
    </xf>
    <xf numFmtId="20" fontId="24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26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D1D3AD00-9B12-4B75-A6C5-BBE2797413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277E5-9CDE-4368-8365-D220F8264C84}">
  <sheetPr>
    <pageSetUpPr fitToPage="1"/>
  </sheetPr>
  <dimension ref="A1:V93"/>
  <sheetViews>
    <sheetView tabSelected="1" workbookViewId="0">
      <selection activeCell="A5" sqref="A5"/>
    </sheetView>
  </sheetViews>
  <sheetFormatPr defaultColWidth="9.109375" defaultRowHeight="14.4" x14ac:dyDescent="0.3"/>
  <cols>
    <col min="1" max="1" width="27.6640625" style="75" customWidth="1"/>
    <col min="2" max="2" width="25.5546875" style="85" customWidth="1"/>
    <col min="3" max="3" width="24.88671875" style="85" customWidth="1"/>
    <col min="4" max="4" width="33.88671875" style="85" bestFit="1" customWidth="1"/>
    <col min="5" max="5" width="8.44140625" style="85" customWidth="1"/>
    <col min="6" max="6" width="7.88671875" style="85" customWidth="1"/>
    <col min="7" max="7" width="7.44140625" style="85" customWidth="1"/>
    <col min="8" max="9" width="7.6640625" style="85" customWidth="1"/>
    <col min="10" max="10" width="25" style="85" customWidth="1"/>
    <col min="11" max="11" width="3.44140625" style="4" customWidth="1"/>
    <col min="12" max="14" width="9.109375" style="4"/>
    <col min="15" max="15" width="3.44140625" style="4" customWidth="1"/>
    <col min="16" max="16384" width="9.109375" style="4"/>
  </cols>
  <sheetData>
    <row r="1" spans="1:20" s="2" customFormat="1" ht="60" customHeight="1" x14ac:dyDescent="0.3">
      <c r="A1" s="128" t="s">
        <v>73</v>
      </c>
      <c r="B1" s="129"/>
      <c r="C1" s="129"/>
      <c r="D1" s="129"/>
      <c r="E1" s="129"/>
      <c r="F1" s="129"/>
      <c r="G1" s="129"/>
      <c r="H1" s="129"/>
      <c r="I1" s="129"/>
      <c r="J1" s="130"/>
      <c r="K1" s="1"/>
      <c r="O1" s="1"/>
    </row>
    <row r="2" spans="1:20" ht="16.5" customHeight="1" x14ac:dyDescent="0.3">
      <c r="A2" s="76"/>
      <c r="B2" s="76"/>
      <c r="C2" s="76"/>
      <c r="D2" s="76"/>
      <c r="E2" s="76"/>
      <c r="F2" s="76"/>
      <c r="G2" s="76"/>
      <c r="H2" s="76"/>
      <c r="I2" s="76"/>
      <c r="J2" s="76"/>
      <c r="K2" s="1"/>
      <c r="O2" s="1"/>
    </row>
    <row r="3" spans="1:20" s="7" customFormat="1" ht="45.6" customHeight="1" x14ac:dyDescent="0.3">
      <c r="A3" s="13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13</v>
      </c>
      <c r="J3" s="13" t="s">
        <v>8</v>
      </c>
      <c r="K3" s="1"/>
      <c r="L3" s="5"/>
      <c r="M3" s="131">
        <v>25</v>
      </c>
      <c r="N3" s="132"/>
      <c r="O3" s="1"/>
      <c r="P3" s="6"/>
      <c r="Q3" s="131">
        <v>15</v>
      </c>
      <c r="R3" s="132"/>
    </row>
    <row r="4" spans="1:20" s="12" customFormat="1" ht="33" customHeight="1" x14ac:dyDescent="0.3">
      <c r="A4" s="58" t="s">
        <v>17</v>
      </c>
      <c r="B4" s="15" t="s">
        <v>21</v>
      </c>
      <c r="C4" s="14" t="s">
        <v>10</v>
      </c>
      <c r="D4" s="14" t="s">
        <v>18</v>
      </c>
      <c r="E4" s="16">
        <v>0</v>
      </c>
      <c r="F4" s="9">
        <v>0</v>
      </c>
      <c r="G4" s="16">
        <v>84</v>
      </c>
      <c r="H4" s="10">
        <v>0.33333333333333331</v>
      </c>
      <c r="I4" s="10">
        <v>0.33333333333333331</v>
      </c>
      <c r="J4" s="74" t="s">
        <v>9</v>
      </c>
      <c r="K4" s="40"/>
      <c r="L4" s="8">
        <f>($E4*3600)/$M$3</f>
        <v>0</v>
      </c>
      <c r="M4" s="8">
        <f>L4/60</f>
        <v>0</v>
      </c>
      <c r="N4" s="41">
        <f>M4/1440</f>
        <v>0</v>
      </c>
      <c r="O4" s="40"/>
      <c r="P4" s="8">
        <f>($E4*3600)/$Q$3</f>
        <v>0</v>
      </c>
      <c r="Q4" s="8">
        <f>P4/60</f>
        <v>0</v>
      </c>
      <c r="R4" s="41">
        <f>Q4/1440</f>
        <v>0</v>
      </c>
    </row>
    <row r="5" spans="1:20" s="5" customFormat="1" ht="18.899999999999999" customHeight="1" x14ac:dyDescent="0.3">
      <c r="A5" s="44" t="s">
        <v>22</v>
      </c>
      <c r="B5" s="44" t="s">
        <v>22</v>
      </c>
      <c r="C5" s="44" t="s">
        <v>31</v>
      </c>
      <c r="D5" s="44" t="s">
        <v>20</v>
      </c>
      <c r="E5" s="45">
        <v>0.4</v>
      </c>
      <c r="F5" s="21">
        <f>E5-E4</f>
        <v>0.4</v>
      </c>
      <c r="G5" s="21">
        <f>G4-F5</f>
        <v>83.6</v>
      </c>
      <c r="H5" s="22">
        <f>$H$4+N5</f>
        <v>0.33399999999999996</v>
      </c>
      <c r="I5" s="22">
        <f>$I$4+R5</f>
        <v>0.33444444444444443</v>
      </c>
      <c r="J5" s="46"/>
      <c r="K5" s="17"/>
      <c r="L5" s="18">
        <f>($E5*3600)/$M$3</f>
        <v>57.6</v>
      </c>
      <c r="M5" s="18">
        <f>L5/60</f>
        <v>0.96000000000000008</v>
      </c>
      <c r="N5" s="19">
        <f>M5/1440</f>
        <v>6.6666666666666675E-4</v>
      </c>
      <c r="O5" s="17"/>
      <c r="P5" s="18">
        <f>($E5*3600)/$Q$3</f>
        <v>96</v>
      </c>
      <c r="Q5" s="18">
        <f>P5/60</f>
        <v>1.6</v>
      </c>
      <c r="R5" s="19">
        <f>Q5/1440</f>
        <v>1.1111111111111111E-3</v>
      </c>
    </row>
    <row r="6" spans="1:20" s="5" customFormat="1" ht="21.75" customHeight="1" x14ac:dyDescent="0.3">
      <c r="A6" s="44" t="s">
        <v>29</v>
      </c>
      <c r="B6" s="44" t="s">
        <v>29</v>
      </c>
      <c r="C6" s="44" t="s">
        <v>33</v>
      </c>
      <c r="D6" s="44" t="s">
        <v>20</v>
      </c>
      <c r="E6" s="45">
        <v>7.5</v>
      </c>
      <c r="F6" s="21">
        <f t="shared" ref="F6:F32" si="0">E6-E5</f>
        <v>7.1</v>
      </c>
      <c r="G6" s="21">
        <f t="shared" ref="G6" si="1">G5-F6</f>
        <v>76.5</v>
      </c>
      <c r="H6" s="22">
        <f t="shared" ref="H6:H14" si="2">$H$4+N6</f>
        <v>0.34583333333333333</v>
      </c>
      <c r="I6" s="22">
        <f t="shared" ref="I6:I14" si="3">$I$4+R6</f>
        <v>0.35416666666666663</v>
      </c>
      <c r="J6" s="46"/>
      <c r="K6" s="17"/>
      <c r="L6" s="18">
        <f t="shared" ref="L6:L32" si="4">($E6*3600)/$M$3</f>
        <v>1080</v>
      </c>
      <c r="M6" s="18">
        <f t="shared" ref="M6:M26" si="5">L6/60</f>
        <v>18</v>
      </c>
      <c r="N6" s="19">
        <f t="shared" ref="N6:N26" si="6">M6/1440</f>
        <v>1.2500000000000001E-2</v>
      </c>
      <c r="O6" s="17"/>
      <c r="P6" s="18">
        <f t="shared" ref="P6:P32" si="7">($E6*3600)/$Q$3</f>
        <v>1800</v>
      </c>
      <c r="Q6" s="18">
        <f t="shared" ref="Q6:Q26" si="8">P6/60</f>
        <v>30</v>
      </c>
      <c r="R6" s="19">
        <f t="shared" ref="R6:R26" si="9">Q6/1440</f>
        <v>2.0833333333333332E-2</v>
      </c>
    </row>
    <row r="7" spans="1:20" s="5" customFormat="1" ht="15.9" customHeight="1" x14ac:dyDescent="0.3">
      <c r="A7" s="117" t="s">
        <v>29</v>
      </c>
      <c r="B7" s="117" t="s">
        <v>29</v>
      </c>
      <c r="C7" s="117" t="s">
        <v>32</v>
      </c>
      <c r="D7" s="117" t="s">
        <v>34</v>
      </c>
      <c r="E7" s="118">
        <v>9</v>
      </c>
      <c r="F7" s="118">
        <f t="shared" si="0"/>
        <v>1.5</v>
      </c>
      <c r="G7" s="118">
        <f>G6-F7</f>
        <v>75</v>
      </c>
      <c r="H7" s="119">
        <f t="shared" si="2"/>
        <v>0.34833333333333333</v>
      </c>
      <c r="I7" s="119">
        <f t="shared" si="3"/>
        <v>0.35833333333333334</v>
      </c>
      <c r="J7" s="120" t="s">
        <v>15</v>
      </c>
      <c r="K7" s="17"/>
      <c r="L7" s="18">
        <f t="shared" si="4"/>
        <v>1296</v>
      </c>
      <c r="M7" s="18">
        <f t="shared" si="5"/>
        <v>21.6</v>
      </c>
      <c r="N7" s="19">
        <f t="shared" si="6"/>
        <v>1.5000000000000001E-2</v>
      </c>
      <c r="O7" s="17"/>
      <c r="P7" s="18">
        <f t="shared" si="7"/>
        <v>2160</v>
      </c>
      <c r="Q7" s="18">
        <f t="shared" si="8"/>
        <v>36</v>
      </c>
      <c r="R7" s="19">
        <f t="shared" si="9"/>
        <v>2.5000000000000001E-2</v>
      </c>
    </row>
    <row r="8" spans="1:20" s="5" customFormat="1" ht="15.9" customHeight="1" x14ac:dyDescent="0.3">
      <c r="A8" s="117" t="s">
        <v>29</v>
      </c>
      <c r="B8" s="117" t="s">
        <v>30</v>
      </c>
      <c r="C8" s="117" t="s">
        <v>35</v>
      </c>
      <c r="D8" s="117" t="s">
        <v>37</v>
      </c>
      <c r="E8" s="118">
        <v>12.7</v>
      </c>
      <c r="F8" s="118">
        <f t="shared" si="0"/>
        <v>3.6999999999999993</v>
      </c>
      <c r="G8" s="118">
        <f t="shared" ref="G8:G10" si="10">G7-F8</f>
        <v>71.3</v>
      </c>
      <c r="H8" s="119">
        <f t="shared" si="2"/>
        <v>0.35449999999999998</v>
      </c>
      <c r="I8" s="119">
        <f t="shared" si="3"/>
        <v>0.36861111111111111</v>
      </c>
      <c r="J8" s="120" t="s">
        <v>14</v>
      </c>
      <c r="K8" s="17"/>
      <c r="L8" s="18">
        <f t="shared" si="4"/>
        <v>1828.8</v>
      </c>
      <c r="M8" s="18">
        <f t="shared" si="5"/>
        <v>30.48</v>
      </c>
      <c r="N8" s="19">
        <f t="shared" si="6"/>
        <v>2.1166666666666667E-2</v>
      </c>
      <c r="O8" s="17"/>
      <c r="P8" s="18">
        <f t="shared" si="7"/>
        <v>3048</v>
      </c>
      <c r="Q8" s="18">
        <f t="shared" si="8"/>
        <v>50.8</v>
      </c>
      <c r="R8" s="19">
        <f t="shared" si="9"/>
        <v>3.5277777777777776E-2</v>
      </c>
    </row>
    <row r="9" spans="1:20" s="65" customFormat="1" ht="15.9" customHeight="1" x14ac:dyDescent="0.3">
      <c r="A9" s="44" t="s">
        <v>36</v>
      </c>
      <c r="B9" s="44" t="s">
        <v>41</v>
      </c>
      <c r="C9" s="44" t="s">
        <v>44</v>
      </c>
      <c r="D9" s="44" t="s">
        <v>19</v>
      </c>
      <c r="E9" s="45">
        <v>24.2</v>
      </c>
      <c r="F9" s="21">
        <f t="shared" si="0"/>
        <v>11.5</v>
      </c>
      <c r="G9" s="45">
        <f t="shared" si="10"/>
        <v>59.8</v>
      </c>
      <c r="H9" s="47">
        <f t="shared" si="2"/>
        <v>0.37366666666666665</v>
      </c>
      <c r="I9" s="47">
        <f t="shared" si="3"/>
        <v>0.40055555555555555</v>
      </c>
      <c r="J9" s="63"/>
      <c r="K9" s="62"/>
      <c r="L9" s="18">
        <f t="shared" si="4"/>
        <v>3484.8</v>
      </c>
      <c r="M9" s="18">
        <f t="shared" si="5"/>
        <v>58.080000000000005</v>
      </c>
      <c r="N9" s="19">
        <f t="shared" si="6"/>
        <v>4.0333333333333339E-2</v>
      </c>
      <c r="O9" s="62"/>
      <c r="P9" s="18">
        <f t="shared" si="7"/>
        <v>5808</v>
      </c>
      <c r="Q9" s="18">
        <f t="shared" si="8"/>
        <v>96.8</v>
      </c>
      <c r="R9" s="19">
        <f t="shared" si="9"/>
        <v>6.7222222222222225E-2</v>
      </c>
    </row>
    <row r="10" spans="1:20" s="65" customFormat="1" ht="15.9" customHeight="1" x14ac:dyDescent="0.3">
      <c r="A10" s="44" t="s">
        <v>25</v>
      </c>
      <c r="B10" s="44" t="s">
        <v>40</v>
      </c>
      <c r="C10" s="44" t="s">
        <v>38</v>
      </c>
      <c r="D10" s="44" t="s">
        <v>39</v>
      </c>
      <c r="E10" s="45">
        <v>27.9</v>
      </c>
      <c r="F10" s="21">
        <f t="shared" si="0"/>
        <v>3.6999999999999993</v>
      </c>
      <c r="G10" s="45">
        <f t="shared" si="10"/>
        <v>56.099999999999994</v>
      </c>
      <c r="H10" s="47">
        <f t="shared" si="2"/>
        <v>0.3798333333333333</v>
      </c>
      <c r="I10" s="47">
        <f t="shared" si="3"/>
        <v>0.41083333333333333</v>
      </c>
      <c r="J10" s="46"/>
      <c r="K10" s="62"/>
      <c r="L10" s="18">
        <f t="shared" si="4"/>
        <v>4017.6</v>
      </c>
      <c r="M10" s="18">
        <f t="shared" si="5"/>
        <v>66.959999999999994</v>
      </c>
      <c r="N10" s="19">
        <f t="shared" si="6"/>
        <v>4.6499999999999993E-2</v>
      </c>
      <c r="O10" s="62"/>
      <c r="P10" s="18">
        <f t="shared" si="7"/>
        <v>6696</v>
      </c>
      <c r="Q10" s="18">
        <f t="shared" si="8"/>
        <v>111.6</v>
      </c>
      <c r="R10" s="19">
        <f t="shared" si="9"/>
        <v>7.7499999999999999E-2</v>
      </c>
      <c r="T10" s="65" t="s">
        <v>16</v>
      </c>
    </row>
    <row r="11" spans="1:20" s="65" customFormat="1" ht="17.399999999999999" customHeight="1" x14ac:dyDescent="0.3">
      <c r="A11" s="44" t="s">
        <v>25</v>
      </c>
      <c r="B11" s="44" t="s">
        <v>43</v>
      </c>
      <c r="C11" s="44" t="s">
        <v>62</v>
      </c>
      <c r="D11" s="44" t="s">
        <v>42</v>
      </c>
      <c r="E11" s="45">
        <v>34.799999999999997</v>
      </c>
      <c r="F11" s="21">
        <f t="shared" si="0"/>
        <v>6.8999999999999986</v>
      </c>
      <c r="G11" s="45">
        <f t="shared" ref="G11" si="11">G10-F11</f>
        <v>49.199999999999996</v>
      </c>
      <c r="H11" s="47">
        <f t="shared" ref="H11" si="12">$H$4+N11</f>
        <v>0.39133333333333331</v>
      </c>
      <c r="I11" s="47">
        <f t="shared" ref="I11" si="13">$I$4+R11</f>
        <v>0.42999999999999994</v>
      </c>
      <c r="J11" s="46"/>
      <c r="K11" s="62"/>
      <c r="L11" s="18">
        <f t="shared" si="4"/>
        <v>5011.2</v>
      </c>
      <c r="M11" s="18">
        <f t="shared" si="5"/>
        <v>83.52</v>
      </c>
      <c r="N11" s="19">
        <f t="shared" si="6"/>
        <v>5.7999999999999996E-2</v>
      </c>
      <c r="O11" s="62"/>
      <c r="P11" s="18">
        <f t="shared" si="7"/>
        <v>8351.9999999999982</v>
      </c>
      <c r="Q11" s="18">
        <f t="shared" si="8"/>
        <v>139.19999999999996</v>
      </c>
      <c r="R11" s="19">
        <f t="shared" si="9"/>
        <v>9.6666666666666637E-2</v>
      </c>
    </row>
    <row r="12" spans="1:20" s="5" customFormat="1" ht="17.399999999999999" customHeight="1" x14ac:dyDescent="0.3">
      <c r="A12" s="126" t="s">
        <v>25</v>
      </c>
      <c r="B12" s="117" t="s">
        <v>26</v>
      </c>
      <c r="C12" s="117" t="s">
        <v>46</v>
      </c>
      <c r="D12" s="117" t="s">
        <v>47</v>
      </c>
      <c r="E12" s="118">
        <v>41.7</v>
      </c>
      <c r="F12" s="118">
        <f t="shared" ref="F12:F18" si="14">E12-E11</f>
        <v>6.9000000000000057</v>
      </c>
      <c r="G12" s="118">
        <f t="shared" ref="G12:G18" si="15">G11-F12</f>
        <v>42.29999999999999</v>
      </c>
      <c r="H12" s="119">
        <f t="shared" ref="H12" si="16">$H$4+N12</f>
        <v>0.40283333333333332</v>
      </c>
      <c r="I12" s="119">
        <f t="shared" ref="I12" si="17">$I$4+R12</f>
        <v>0.44916666666666666</v>
      </c>
      <c r="J12" s="117" t="s">
        <v>72</v>
      </c>
      <c r="K12" s="17"/>
      <c r="L12" s="18">
        <f t="shared" si="4"/>
        <v>6004.8</v>
      </c>
      <c r="M12" s="18">
        <f t="shared" si="5"/>
        <v>100.08</v>
      </c>
      <c r="N12" s="19">
        <f t="shared" si="6"/>
        <v>6.9499999999999992E-2</v>
      </c>
      <c r="O12" s="123"/>
      <c r="P12" s="18">
        <f t="shared" si="7"/>
        <v>10008</v>
      </c>
      <c r="Q12" s="18">
        <f t="shared" si="8"/>
        <v>166.8</v>
      </c>
      <c r="R12" s="19">
        <f t="shared" si="9"/>
        <v>0.11583333333333334</v>
      </c>
    </row>
    <row r="13" spans="1:20" s="5" customFormat="1" ht="17.399999999999999" customHeight="1" x14ac:dyDescent="0.3">
      <c r="A13" s="126" t="s">
        <v>25</v>
      </c>
      <c r="B13" s="117" t="s">
        <v>26</v>
      </c>
      <c r="C13" s="117" t="s">
        <v>46</v>
      </c>
      <c r="D13" s="117" t="s">
        <v>47</v>
      </c>
      <c r="E13" s="118">
        <v>41.8</v>
      </c>
      <c r="F13" s="118">
        <f t="shared" si="14"/>
        <v>9.9999999999994316E-2</v>
      </c>
      <c r="G13" s="118">
        <f t="shared" si="15"/>
        <v>42.199999999999996</v>
      </c>
      <c r="H13" s="119">
        <f t="shared" ref="H13" si="18">$H$4+N13</f>
        <v>0.40299999999999997</v>
      </c>
      <c r="I13" s="119">
        <f t="shared" ref="I13" si="19">$I$4+R13</f>
        <v>0.44944444444444442</v>
      </c>
      <c r="J13" s="121" t="s">
        <v>59</v>
      </c>
      <c r="K13" s="17"/>
      <c r="L13" s="18">
        <f t="shared" si="4"/>
        <v>6019.2</v>
      </c>
      <c r="M13" s="18">
        <f t="shared" si="5"/>
        <v>100.32</v>
      </c>
      <c r="N13" s="19">
        <f t="shared" si="6"/>
        <v>6.9666666666666668E-2</v>
      </c>
      <c r="O13" s="123"/>
      <c r="P13" s="18">
        <f t="shared" si="7"/>
        <v>10032</v>
      </c>
      <c r="Q13" s="18">
        <f t="shared" si="8"/>
        <v>167.2</v>
      </c>
      <c r="R13" s="19">
        <f t="shared" si="9"/>
        <v>0.11611111111111111</v>
      </c>
    </row>
    <row r="14" spans="1:20" s="5" customFormat="1" ht="18.899999999999999" customHeight="1" x14ac:dyDescent="0.3">
      <c r="A14" s="117" t="s">
        <v>27</v>
      </c>
      <c r="B14" s="117" t="s">
        <v>27</v>
      </c>
      <c r="C14" s="117" t="s">
        <v>45</v>
      </c>
      <c r="D14" s="117" t="s">
        <v>48</v>
      </c>
      <c r="E14" s="118">
        <v>45.3</v>
      </c>
      <c r="F14" s="118">
        <f t="shared" si="14"/>
        <v>3.5</v>
      </c>
      <c r="G14" s="118">
        <f t="shared" si="15"/>
        <v>38.699999999999996</v>
      </c>
      <c r="H14" s="119">
        <f t="shared" si="2"/>
        <v>0.40883333333333333</v>
      </c>
      <c r="I14" s="119">
        <f t="shared" si="3"/>
        <v>0.45916666666666661</v>
      </c>
      <c r="J14" s="46"/>
      <c r="K14" s="17"/>
      <c r="L14" s="18">
        <f t="shared" si="4"/>
        <v>6523.2</v>
      </c>
      <c r="M14" s="18">
        <f t="shared" si="5"/>
        <v>108.72</v>
      </c>
      <c r="N14" s="19">
        <f t="shared" si="6"/>
        <v>7.5499999999999998E-2</v>
      </c>
      <c r="O14" s="123"/>
      <c r="P14" s="18">
        <f t="shared" si="7"/>
        <v>10872</v>
      </c>
      <c r="Q14" s="18">
        <f t="shared" si="8"/>
        <v>181.2</v>
      </c>
      <c r="R14" s="19">
        <f t="shared" si="9"/>
        <v>0.12583333333333332</v>
      </c>
    </row>
    <row r="15" spans="1:20" s="5" customFormat="1" ht="18.899999999999999" customHeight="1" x14ac:dyDescent="0.3">
      <c r="A15" s="117" t="s">
        <v>27</v>
      </c>
      <c r="B15" s="117" t="s">
        <v>27</v>
      </c>
      <c r="C15" s="117" t="s">
        <v>46</v>
      </c>
      <c r="D15" s="117" t="s">
        <v>48</v>
      </c>
      <c r="E15" s="118">
        <v>46.4</v>
      </c>
      <c r="F15" s="118">
        <f t="shared" si="14"/>
        <v>1.1000000000000014</v>
      </c>
      <c r="G15" s="118">
        <f t="shared" si="15"/>
        <v>37.599999999999994</v>
      </c>
      <c r="H15" s="119">
        <f t="shared" ref="H15" si="20">$H$4+N15</f>
        <v>0.41066666666666662</v>
      </c>
      <c r="I15" s="119">
        <f t="shared" ref="I15" si="21">$I$4+R15</f>
        <v>0.4622222222222222</v>
      </c>
      <c r="J15" s="8"/>
      <c r="K15" s="17"/>
      <c r="L15" s="18">
        <f t="shared" si="4"/>
        <v>6681.6</v>
      </c>
      <c r="M15" s="18">
        <f t="shared" si="5"/>
        <v>111.36</v>
      </c>
      <c r="N15" s="19">
        <f t="shared" si="6"/>
        <v>7.7333333333333337E-2</v>
      </c>
      <c r="O15" s="123"/>
      <c r="P15" s="18">
        <f t="shared" si="7"/>
        <v>11136</v>
      </c>
      <c r="Q15" s="18">
        <f t="shared" si="8"/>
        <v>185.6</v>
      </c>
      <c r="R15" s="19">
        <f t="shared" si="9"/>
        <v>0.12888888888888889</v>
      </c>
    </row>
    <row r="16" spans="1:20" s="5" customFormat="1" ht="18.600000000000001" customHeight="1" x14ac:dyDescent="0.3">
      <c r="A16" s="117" t="s">
        <v>27</v>
      </c>
      <c r="B16" s="117" t="s">
        <v>27</v>
      </c>
      <c r="C16" s="117" t="s">
        <v>38</v>
      </c>
      <c r="D16" s="117" t="s">
        <v>48</v>
      </c>
      <c r="E16" s="118">
        <v>47.4</v>
      </c>
      <c r="F16" s="118">
        <f t="shared" si="14"/>
        <v>1</v>
      </c>
      <c r="G16" s="118">
        <f t="shared" si="15"/>
        <v>36.599999999999994</v>
      </c>
      <c r="H16" s="119">
        <f t="shared" ref="H16" si="22">$H$4+N16</f>
        <v>0.41233333333333333</v>
      </c>
      <c r="I16" s="119">
        <f t="shared" ref="I16" si="23">$I$4+R16</f>
        <v>0.46499999999999997</v>
      </c>
      <c r="J16" s="18"/>
      <c r="K16" s="17"/>
      <c r="L16" s="18">
        <f t="shared" si="4"/>
        <v>6825.6</v>
      </c>
      <c r="M16" s="18">
        <f t="shared" si="5"/>
        <v>113.76</v>
      </c>
      <c r="N16" s="19">
        <f t="shared" si="6"/>
        <v>7.9000000000000001E-2</v>
      </c>
      <c r="O16" s="123"/>
      <c r="P16" s="18">
        <f t="shared" si="7"/>
        <v>11376</v>
      </c>
      <c r="Q16" s="18">
        <f t="shared" si="8"/>
        <v>189.6</v>
      </c>
      <c r="R16" s="19">
        <f t="shared" si="9"/>
        <v>0.13166666666666665</v>
      </c>
    </row>
    <row r="17" spans="1:22" s="5" customFormat="1" ht="19.5" customHeight="1" x14ac:dyDescent="0.3">
      <c r="A17" s="117" t="s">
        <v>36</v>
      </c>
      <c r="B17" s="117" t="s">
        <v>36</v>
      </c>
      <c r="C17" s="117" t="s">
        <v>38</v>
      </c>
      <c r="D17" s="117" t="s">
        <v>48</v>
      </c>
      <c r="E17" s="118">
        <v>52</v>
      </c>
      <c r="F17" s="118">
        <f t="shared" si="14"/>
        <v>4.6000000000000014</v>
      </c>
      <c r="G17" s="118">
        <f t="shared" si="15"/>
        <v>31.999999999999993</v>
      </c>
      <c r="H17" s="119">
        <f t="shared" ref="H17:H20" si="24">$H$4+N17</f>
        <v>0.42</v>
      </c>
      <c r="I17" s="119">
        <f t="shared" ref="I17:I20" si="25">$I$4+R17</f>
        <v>0.47777777777777775</v>
      </c>
      <c r="J17" s="46"/>
      <c r="K17" s="17"/>
      <c r="L17" s="18">
        <f t="shared" si="4"/>
        <v>7488</v>
      </c>
      <c r="M17" s="18">
        <f t="shared" si="5"/>
        <v>124.8</v>
      </c>
      <c r="N17" s="19">
        <f t="shared" si="6"/>
        <v>8.666666666666667E-2</v>
      </c>
      <c r="O17" s="123"/>
      <c r="P17" s="18">
        <f t="shared" si="7"/>
        <v>12480</v>
      </c>
      <c r="Q17" s="18">
        <f t="shared" si="8"/>
        <v>208</v>
      </c>
      <c r="R17" s="19">
        <f t="shared" si="9"/>
        <v>0.14444444444444443</v>
      </c>
    </row>
    <row r="18" spans="1:22" s="65" customFormat="1" ht="20.100000000000001" customHeight="1" x14ac:dyDescent="0.3">
      <c r="A18" s="117" t="s">
        <v>36</v>
      </c>
      <c r="B18" s="117" t="s">
        <v>36</v>
      </c>
      <c r="C18" s="117" t="s">
        <v>46</v>
      </c>
      <c r="D18" s="117" t="s">
        <v>48</v>
      </c>
      <c r="E18" s="118">
        <v>52.8</v>
      </c>
      <c r="F18" s="118">
        <f t="shared" si="14"/>
        <v>0.79999999999999716</v>
      </c>
      <c r="G18" s="118">
        <f t="shared" si="15"/>
        <v>31.199999999999996</v>
      </c>
      <c r="H18" s="119">
        <f t="shared" si="24"/>
        <v>0.42133333333333334</v>
      </c>
      <c r="I18" s="119">
        <f t="shared" si="25"/>
        <v>0.48</v>
      </c>
      <c r="J18" s="121" t="s">
        <v>58</v>
      </c>
      <c r="K18" s="62"/>
      <c r="L18" s="18">
        <f t="shared" si="4"/>
        <v>7603.2</v>
      </c>
      <c r="M18" s="18">
        <f t="shared" si="5"/>
        <v>126.72</v>
      </c>
      <c r="N18" s="19">
        <f t="shared" si="6"/>
        <v>8.7999999999999995E-2</v>
      </c>
      <c r="O18" s="123"/>
      <c r="P18" s="18">
        <f t="shared" si="7"/>
        <v>12672</v>
      </c>
      <c r="Q18" s="18">
        <f t="shared" si="8"/>
        <v>211.2</v>
      </c>
      <c r="R18" s="19">
        <f t="shared" si="9"/>
        <v>0.14666666666666667</v>
      </c>
    </row>
    <row r="19" spans="1:22" s="65" customFormat="1" ht="18.600000000000001" customHeight="1" x14ac:dyDescent="0.3">
      <c r="A19" s="30" t="s">
        <v>36</v>
      </c>
      <c r="B19" s="30" t="s">
        <v>36</v>
      </c>
      <c r="C19" s="30" t="s">
        <v>38</v>
      </c>
      <c r="D19" s="30" t="s">
        <v>49</v>
      </c>
      <c r="E19" s="24">
        <v>53</v>
      </c>
      <c r="F19" s="24">
        <f t="shared" si="0"/>
        <v>0.20000000000000284</v>
      </c>
      <c r="G19" s="24">
        <f t="shared" ref="G19:G32" si="26">G18-F19</f>
        <v>30.999999999999993</v>
      </c>
      <c r="H19" s="25">
        <f t="shared" si="24"/>
        <v>0.42166666666666663</v>
      </c>
      <c r="I19" s="22">
        <f t="shared" si="25"/>
        <v>0.48055555555555551</v>
      </c>
      <c r="J19" s="73"/>
      <c r="K19" s="62"/>
      <c r="L19" s="18">
        <f t="shared" si="4"/>
        <v>7632</v>
      </c>
      <c r="M19" s="18">
        <f t="shared" si="5"/>
        <v>127.2</v>
      </c>
      <c r="N19" s="19">
        <f t="shared" si="6"/>
        <v>8.8333333333333333E-2</v>
      </c>
      <c r="O19" s="62"/>
      <c r="P19" s="18">
        <f t="shared" si="7"/>
        <v>12720</v>
      </c>
      <c r="Q19" s="18">
        <f t="shared" si="8"/>
        <v>212</v>
      </c>
      <c r="R19" s="19">
        <f t="shared" si="9"/>
        <v>0.14722222222222223</v>
      </c>
    </row>
    <row r="20" spans="1:22" s="65" customFormat="1" ht="29.4" customHeight="1" x14ac:dyDescent="0.3">
      <c r="A20" s="122" t="s">
        <v>36</v>
      </c>
      <c r="B20" s="122" t="s">
        <v>36</v>
      </c>
      <c r="C20" s="122" t="s">
        <v>46</v>
      </c>
      <c r="D20" s="122" t="s">
        <v>50</v>
      </c>
      <c r="E20" s="124">
        <v>55.4</v>
      </c>
      <c r="F20" s="124">
        <f t="shared" si="0"/>
        <v>2.3999999999999986</v>
      </c>
      <c r="G20" s="124">
        <f t="shared" si="26"/>
        <v>28.599999999999994</v>
      </c>
      <c r="H20" s="125">
        <f t="shared" si="24"/>
        <v>0.42566666666666664</v>
      </c>
      <c r="I20" s="115">
        <f t="shared" si="25"/>
        <v>0.48722222222222222</v>
      </c>
      <c r="J20" s="74" t="s">
        <v>11</v>
      </c>
      <c r="K20" s="62"/>
      <c r="L20" s="18">
        <f t="shared" si="4"/>
        <v>7977.6</v>
      </c>
      <c r="M20" s="18">
        <f t="shared" si="5"/>
        <v>132.96</v>
      </c>
      <c r="N20" s="19">
        <f t="shared" si="6"/>
        <v>9.2333333333333337E-2</v>
      </c>
      <c r="O20" s="62"/>
      <c r="P20" s="18">
        <f t="shared" si="7"/>
        <v>13296</v>
      </c>
      <c r="Q20" s="18">
        <f t="shared" si="8"/>
        <v>221.6</v>
      </c>
      <c r="R20" s="19">
        <f t="shared" si="9"/>
        <v>0.15388888888888888</v>
      </c>
    </row>
    <row r="21" spans="1:22" s="65" customFormat="1" ht="18.899999999999999" customHeight="1" x14ac:dyDescent="0.3">
      <c r="A21" s="30" t="s">
        <v>36</v>
      </c>
      <c r="B21" s="30" t="s">
        <v>51</v>
      </c>
      <c r="C21" s="30" t="s">
        <v>45</v>
      </c>
      <c r="D21" s="30" t="s">
        <v>53</v>
      </c>
      <c r="E21" s="24">
        <v>55.5</v>
      </c>
      <c r="F21" s="24">
        <f t="shared" si="0"/>
        <v>0.10000000000000142</v>
      </c>
      <c r="G21" s="24">
        <f t="shared" si="26"/>
        <v>28.499999999999993</v>
      </c>
      <c r="H21" s="25">
        <f t="shared" ref="H21:H32" si="27">$H$4+N21</f>
        <v>0.42583333333333329</v>
      </c>
      <c r="I21" s="22">
        <f t="shared" ref="I21:I32" si="28">$I$4+R21</f>
        <v>0.48749999999999999</v>
      </c>
      <c r="J21" s="63"/>
      <c r="K21" s="62"/>
      <c r="L21" s="18">
        <f t="shared" si="4"/>
        <v>7992</v>
      </c>
      <c r="M21" s="18">
        <f t="shared" si="5"/>
        <v>133.19999999999999</v>
      </c>
      <c r="N21" s="19">
        <f t="shared" si="6"/>
        <v>9.2499999999999999E-2</v>
      </c>
      <c r="O21" s="62"/>
      <c r="P21" s="18">
        <f t="shared" si="7"/>
        <v>13320</v>
      </c>
      <c r="Q21" s="18">
        <f t="shared" si="8"/>
        <v>222</v>
      </c>
      <c r="R21" s="19">
        <f t="shared" si="9"/>
        <v>0.15416666666666667</v>
      </c>
    </row>
    <row r="22" spans="1:22" s="5" customFormat="1" ht="21.9" customHeight="1" x14ac:dyDescent="0.3">
      <c r="A22" s="30" t="s">
        <v>36</v>
      </c>
      <c r="B22" s="30" t="s">
        <v>36</v>
      </c>
      <c r="C22" s="30" t="s">
        <v>38</v>
      </c>
      <c r="D22" s="30" t="s">
        <v>28</v>
      </c>
      <c r="E22" s="24">
        <v>56</v>
      </c>
      <c r="F22" s="24">
        <f t="shared" si="0"/>
        <v>0.5</v>
      </c>
      <c r="G22" s="24">
        <f t="shared" si="26"/>
        <v>27.999999999999993</v>
      </c>
      <c r="H22" s="25">
        <f t="shared" si="27"/>
        <v>0.42666666666666664</v>
      </c>
      <c r="I22" s="22">
        <f t="shared" si="28"/>
        <v>0.48888888888888887</v>
      </c>
      <c r="J22" s="46"/>
      <c r="K22" s="17"/>
      <c r="L22" s="18">
        <f t="shared" si="4"/>
        <v>8064</v>
      </c>
      <c r="M22" s="18">
        <f t="shared" si="5"/>
        <v>134.4</v>
      </c>
      <c r="N22" s="19">
        <f t="shared" si="6"/>
        <v>9.3333333333333338E-2</v>
      </c>
      <c r="O22" s="17"/>
      <c r="P22" s="18">
        <f t="shared" si="7"/>
        <v>13440</v>
      </c>
      <c r="Q22" s="18">
        <f t="shared" si="8"/>
        <v>224</v>
      </c>
      <c r="R22" s="19">
        <f t="shared" si="9"/>
        <v>0.15555555555555556</v>
      </c>
    </row>
    <row r="23" spans="1:22" s="5" customFormat="1" ht="18.600000000000001" customHeight="1" x14ac:dyDescent="0.3">
      <c r="A23" s="30" t="s">
        <v>29</v>
      </c>
      <c r="B23" s="30" t="s">
        <v>54</v>
      </c>
      <c r="C23" s="30" t="s">
        <v>38</v>
      </c>
      <c r="D23" s="30" t="s">
        <v>28</v>
      </c>
      <c r="E23" s="24">
        <v>62</v>
      </c>
      <c r="F23" s="24">
        <f t="shared" si="0"/>
        <v>6</v>
      </c>
      <c r="G23" s="24">
        <f t="shared" si="26"/>
        <v>21.999999999999993</v>
      </c>
      <c r="H23" s="25">
        <f t="shared" si="27"/>
        <v>0.43666666666666665</v>
      </c>
      <c r="I23" s="22">
        <f t="shared" si="28"/>
        <v>0.50555555555555554</v>
      </c>
      <c r="J23" s="46"/>
      <c r="K23" s="17"/>
      <c r="L23" s="18">
        <f t="shared" si="4"/>
        <v>8928</v>
      </c>
      <c r="M23" s="18">
        <f t="shared" si="5"/>
        <v>148.80000000000001</v>
      </c>
      <c r="N23" s="19">
        <f t="shared" si="6"/>
        <v>0.10333333333333335</v>
      </c>
      <c r="O23" s="17"/>
      <c r="P23" s="18">
        <f t="shared" si="7"/>
        <v>14880</v>
      </c>
      <c r="Q23" s="18">
        <f t="shared" si="8"/>
        <v>248</v>
      </c>
      <c r="R23" s="19">
        <f t="shared" si="9"/>
        <v>0.17222222222222222</v>
      </c>
    </row>
    <row r="24" spans="1:22" s="113" customFormat="1" ht="31.2" customHeight="1" x14ac:dyDescent="0.3">
      <c r="A24" s="44" t="s">
        <v>29</v>
      </c>
      <c r="B24" s="44" t="s">
        <v>63</v>
      </c>
      <c r="C24" s="44" t="s">
        <v>46</v>
      </c>
      <c r="D24" s="44" t="s">
        <v>64</v>
      </c>
      <c r="E24" s="24">
        <v>62.4</v>
      </c>
      <c r="F24" s="24">
        <f t="shared" si="0"/>
        <v>0.39999999999999858</v>
      </c>
      <c r="G24" s="24">
        <f t="shared" si="26"/>
        <v>21.599999999999994</v>
      </c>
      <c r="H24" s="25">
        <f t="shared" si="27"/>
        <v>0.43733333333333335</v>
      </c>
      <c r="I24" s="25">
        <f t="shared" si="28"/>
        <v>0.5066666666666666</v>
      </c>
      <c r="J24"/>
      <c r="K24" s="112"/>
      <c r="L24" s="18">
        <f t="shared" si="4"/>
        <v>8985.6</v>
      </c>
      <c r="M24" s="18">
        <f t="shared" si="5"/>
        <v>149.76000000000002</v>
      </c>
      <c r="N24" s="19">
        <f t="shared" si="6"/>
        <v>0.10400000000000001</v>
      </c>
      <c r="O24" s="112"/>
      <c r="P24" s="18">
        <f t="shared" si="7"/>
        <v>14976</v>
      </c>
      <c r="Q24" s="18">
        <f t="shared" si="8"/>
        <v>249.6</v>
      </c>
      <c r="R24" s="19">
        <f t="shared" si="9"/>
        <v>0.17333333333333334</v>
      </c>
    </row>
    <row r="25" spans="1:22" s="5" customFormat="1" ht="18.600000000000001" customHeight="1" x14ac:dyDescent="0.3">
      <c r="A25" s="117" t="s">
        <v>65</v>
      </c>
      <c r="B25" s="117" t="s">
        <v>66</v>
      </c>
      <c r="C25" s="117" t="s">
        <v>46</v>
      </c>
      <c r="D25" s="117" t="s">
        <v>67</v>
      </c>
      <c r="E25" s="118">
        <v>65.400000000000006</v>
      </c>
      <c r="F25" s="118">
        <f t="shared" si="0"/>
        <v>3.0000000000000071</v>
      </c>
      <c r="G25" s="118">
        <f t="shared" si="26"/>
        <v>18.599999999999987</v>
      </c>
      <c r="H25" s="119">
        <f t="shared" si="27"/>
        <v>0.4423333333333333</v>
      </c>
      <c r="I25" s="119">
        <f t="shared" si="28"/>
        <v>0.51500000000000001</v>
      </c>
      <c r="J25" s="120" t="s">
        <v>23</v>
      </c>
      <c r="K25" s="17"/>
      <c r="L25" s="18">
        <f t="shared" si="4"/>
        <v>9417.6</v>
      </c>
      <c r="M25" s="18">
        <f t="shared" si="5"/>
        <v>156.96</v>
      </c>
      <c r="N25" s="19">
        <f t="shared" si="6"/>
        <v>0.109</v>
      </c>
      <c r="O25" s="17"/>
      <c r="P25" s="18">
        <f t="shared" si="7"/>
        <v>15696.000000000002</v>
      </c>
      <c r="Q25" s="18">
        <f t="shared" si="8"/>
        <v>261.60000000000002</v>
      </c>
      <c r="R25" s="19">
        <f t="shared" si="9"/>
        <v>0.18166666666666667</v>
      </c>
    </row>
    <row r="26" spans="1:22" s="5" customFormat="1" ht="19.5" customHeight="1" x14ac:dyDescent="0.3">
      <c r="A26" s="117" t="s">
        <v>65</v>
      </c>
      <c r="B26" s="117" t="s">
        <v>68</v>
      </c>
      <c r="C26" s="117" t="s">
        <v>45</v>
      </c>
      <c r="D26" s="117" t="s">
        <v>69</v>
      </c>
      <c r="E26" s="118">
        <v>68.5</v>
      </c>
      <c r="F26" s="118">
        <f t="shared" si="0"/>
        <v>3.0999999999999943</v>
      </c>
      <c r="G26" s="118">
        <f t="shared" si="26"/>
        <v>15.499999999999993</v>
      </c>
      <c r="H26" s="119">
        <f t="shared" si="27"/>
        <v>0.44750000000000001</v>
      </c>
      <c r="I26" s="119">
        <f t="shared" si="28"/>
        <v>0.52361111111111103</v>
      </c>
      <c r="J26" s="127"/>
      <c r="K26" s="17"/>
      <c r="L26" s="18">
        <f t="shared" si="4"/>
        <v>9864</v>
      </c>
      <c r="M26" s="18">
        <f t="shared" si="5"/>
        <v>164.4</v>
      </c>
      <c r="N26" s="19">
        <f t="shared" si="6"/>
        <v>0.11416666666666667</v>
      </c>
      <c r="O26" s="17"/>
      <c r="P26" s="18">
        <f t="shared" si="7"/>
        <v>16440</v>
      </c>
      <c r="Q26" s="18">
        <f t="shared" si="8"/>
        <v>274</v>
      </c>
      <c r="R26" s="19">
        <f t="shared" si="9"/>
        <v>0.19027777777777777</v>
      </c>
    </row>
    <row r="27" spans="1:22" s="5" customFormat="1" ht="17.100000000000001" customHeight="1" x14ac:dyDescent="0.3">
      <c r="A27" s="117" t="s">
        <v>65</v>
      </c>
      <c r="B27" s="117" t="s">
        <v>65</v>
      </c>
      <c r="C27" s="117" t="s">
        <v>45</v>
      </c>
      <c r="D27" s="117" t="s">
        <v>52</v>
      </c>
      <c r="E27" s="118">
        <v>70.8</v>
      </c>
      <c r="F27" s="118">
        <f t="shared" si="0"/>
        <v>2.2999999999999972</v>
      </c>
      <c r="G27" s="118">
        <f t="shared" si="26"/>
        <v>13.199999999999996</v>
      </c>
      <c r="H27" s="119">
        <f t="shared" si="27"/>
        <v>0.45133333333333331</v>
      </c>
      <c r="I27" s="119">
        <f t="shared" si="28"/>
        <v>0.53</v>
      </c>
      <c r="J27" s="120" t="s">
        <v>24</v>
      </c>
      <c r="K27" s="17"/>
      <c r="L27" s="18">
        <f t="shared" si="4"/>
        <v>10195.200000000001</v>
      </c>
      <c r="M27" s="18">
        <f t="shared" ref="M27:M32" si="29">L27/60</f>
        <v>169.92000000000002</v>
      </c>
      <c r="N27" s="19">
        <f t="shared" ref="N27:N32" si="30">M27/1440</f>
        <v>0.11800000000000001</v>
      </c>
      <c r="O27" s="17"/>
      <c r="P27" s="18">
        <f t="shared" si="7"/>
        <v>16992</v>
      </c>
      <c r="Q27" s="18">
        <f t="shared" ref="Q27:Q32" si="31">P27/60</f>
        <v>283.2</v>
      </c>
      <c r="R27" s="19">
        <f t="shared" ref="R27:R32" si="32">Q27/1440</f>
        <v>0.19666666666666666</v>
      </c>
    </row>
    <row r="28" spans="1:22" s="29" customFormat="1" ht="28.8" customHeight="1" x14ac:dyDescent="0.3">
      <c r="A28" s="44" t="s">
        <v>65</v>
      </c>
      <c r="B28" s="44" t="s">
        <v>65</v>
      </c>
      <c r="C28" s="44" t="s">
        <v>38</v>
      </c>
      <c r="D28" s="44" t="s">
        <v>70</v>
      </c>
      <c r="E28" s="24">
        <v>71.2</v>
      </c>
      <c r="F28" s="24">
        <f t="shared" si="0"/>
        <v>0.40000000000000568</v>
      </c>
      <c r="G28" s="24">
        <f t="shared" si="26"/>
        <v>12.79999999999999</v>
      </c>
      <c r="H28" s="25">
        <f t="shared" si="27"/>
        <v>0.45199999999999996</v>
      </c>
      <c r="I28" s="25">
        <f t="shared" si="28"/>
        <v>0.53111111111111109</v>
      </c>
      <c r="J28" s="8" t="s">
        <v>11</v>
      </c>
      <c r="K28" s="27"/>
      <c r="L28" s="18">
        <f t="shared" si="4"/>
        <v>10252.799999999999</v>
      </c>
      <c r="M28" s="18">
        <f t="shared" si="29"/>
        <v>170.88</v>
      </c>
      <c r="N28" s="19">
        <f t="shared" si="30"/>
        <v>0.11866666666666667</v>
      </c>
      <c r="O28" s="17"/>
      <c r="P28" s="18">
        <f t="shared" si="7"/>
        <v>17088</v>
      </c>
      <c r="Q28" s="18">
        <f t="shared" si="31"/>
        <v>284.8</v>
      </c>
      <c r="R28" s="19">
        <f t="shared" si="32"/>
        <v>0.19777777777777777</v>
      </c>
    </row>
    <row r="29" spans="1:22" s="103" customFormat="1" ht="26.4" customHeight="1" x14ac:dyDescent="0.3">
      <c r="A29" s="44" t="s">
        <v>65</v>
      </c>
      <c r="B29" s="44" t="s">
        <v>65</v>
      </c>
      <c r="C29" s="44" t="s">
        <v>45</v>
      </c>
      <c r="D29" s="44" t="s">
        <v>71</v>
      </c>
      <c r="E29" s="24">
        <v>71.5</v>
      </c>
      <c r="F29" s="24">
        <f t="shared" si="0"/>
        <v>0.29999999999999716</v>
      </c>
      <c r="G29" s="24">
        <f t="shared" si="26"/>
        <v>12.499999999999993</v>
      </c>
      <c r="H29" s="25">
        <f t="shared" si="27"/>
        <v>0.45249999999999996</v>
      </c>
      <c r="I29" s="25">
        <f t="shared" si="28"/>
        <v>0.53194444444444444</v>
      </c>
      <c r="J29"/>
      <c r="K29" s="90"/>
      <c r="L29" s="18">
        <f t="shared" si="4"/>
        <v>10296</v>
      </c>
      <c r="M29" s="18">
        <f t="shared" si="29"/>
        <v>171.6</v>
      </c>
      <c r="N29" s="19">
        <f t="shared" si="30"/>
        <v>0.11916666666666666</v>
      </c>
      <c r="O29" s="17"/>
      <c r="P29" s="18">
        <f t="shared" si="7"/>
        <v>17160</v>
      </c>
      <c r="Q29" s="18">
        <f t="shared" si="31"/>
        <v>286</v>
      </c>
      <c r="R29" s="19">
        <f t="shared" si="32"/>
        <v>0.1986111111111111</v>
      </c>
      <c r="S29" s="93"/>
      <c r="T29" s="93"/>
      <c r="U29" s="93"/>
      <c r="V29" s="93"/>
    </row>
    <row r="30" spans="1:22" s="104" customFormat="1" ht="18.600000000000001" customHeight="1" x14ac:dyDescent="0.3">
      <c r="A30" s="44" t="s">
        <v>29</v>
      </c>
      <c r="B30" s="44" t="s">
        <v>55</v>
      </c>
      <c r="C30" s="44" t="s">
        <v>38</v>
      </c>
      <c r="D30" s="44" t="s">
        <v>20</v>
      </c>
      <c r="E30" s="24">
        <v>76.599999999999994</v>
      </c>
      <c r="F30" s="24">
        <f t="shared" si="0"/>
        <v>5.0999999999999943</v>
      </c>
      <c r="G30" s="24">
        <f t="shared" si="26"/>
        <v>7.3999999999999986</v>
      </c>
      <c r="H30" s="25">
        <f t="shared" si="27"/>
        <v>0.46099999999999997</v>
      </c>
      <c r="I30" s="25">
        <f t="shared" si="28"/>
        <v>0.5461111111111111</v>
      </c>
      <c r="J30" s="23"/>
      <c r="K30" s="90"/>
      <c r="L30" s="18">
        <f t="shared" si="4"/>
        <v>11030.4</v>
      </c>
      <c r="M30" s="18">
        <f t="shared" si="29"/>
        <v>183.84</v>
      </c>
      <c r="N30" s="19">
        <f t="shared" si="30"/>
        <v>0.12766666666666668</v>
      </c>
      <c r="O30" s="17"/>
      <c r="P30" s="18">
        <f t="shared" si="7"/>
        <v>18384</v>
      </c>
      <c r="Q30" s="18">
        <f t="shared" si="31"/>
        <v>306.39999999999998</v>
      </c>
      <c r="R30" s="19">
        <f t="shared" si="32"/>
        <v>0.21277777777777776</v>
      </c>
      <c r="S30" s="98"/>
      <c r="T30" s="98"/>
      <c r="U30" s="98"/>
      <c r="V30" s="98"/>
    </row>
    <row r="31" spans="1:22" s="97" customFormat="1" ht="17.100000000000001" customHeight="1" x14ac:dyDescent="0.3">
      <c r="A31" s="44" t="s">
        <v>21</v>
      </c>
      <c r="B31" s="44" t="s">
        <v>56</v>
      </c>
      <c r="C31" s="44" t="s">
        <v>57</v>
      </c>
      <c r="D31" s="44" t="s">
        <v>52</v>
      </c>
      <c r="E31" s="24">
        <v>83.9</v>
      </c>
      <c r="F31" s="24">
        <f t="shared" si="0"/>
        <v>7.3000000000000114</v>
      </c>
      <c r="G31" s="24">
        <f t="shared" si="26"/>
        <v>9.999999999998721E-2</v>
      </c>
      <c r="H31" s="25">
        <f t="shared" si="27"/>
        <v>0.47316666666666662</v>
      </c>
      <c r="I31" s="25">
        <f t="shared" si="28"/>
        <v>0.56638888888888883</v>
      </c>
      <c r="J31" s="23"/>
      <c r="K31" s="95"/>
      <c r="L31" s="18">
        <f t="shared" si="4"/>
        <v>12081.6</v>
      </c>
      <c r="M31" s="18">
        <f t="shared" si="29"/>
        <v>201.36</v>
      </c>
      <c r="N31" s="19">
        <f t="shared" si="30"/>
        <v>0.13983333333333334</v>
      </c>
      <c r="O31" s="17"/>
      <c r="P31" s="18">
        <f t="shared" si="7"/>
        <v>20136</v>
      </c>
      <c r="Q31" s="18">
        <f t="shared" si="31"/>
        <v>335.6</v>
      </c>
      <c r="R31" s="19">
        <f t="shared" si="32"/>
        <v>0.23305555555555557</v>
      </c>
    </row>
    <row r="32" spans="1:22" s="97" customFormat="1" ht="17.100000000000001" customHeight="1" x14ac:dyDescent="0.3">
      <c r="A32" s="100" t="s">
        <v>22</v>
      </c>
      <c r="B32" s="100" t="s">
        <v>61</v>
      </c>
      <c r="C32" s="100" t="s">
        <v>45</v>
      </c>
      <c r="D32" s="100" t="s">
        <v>18</v>
      </c>
      <c r="E32" s="24">
        <v>84.4</v>
      </c>
      <c r="F32" s="24">
        <f t="shared" si="0"/>
        <v>0.5</v>
      </c>
      <c r="G32" s="24">
        <f t="shared" si="26"/>
        <v>-0.40000000000001279</v>
      </c>
      <c r="H32" s="25">
        <f t="shared" si="27"/>
        <v>0.47399999999999998</v>
      </c>
      <c r="I32" s="25">
        <f t="shared" si="28"/>
        <v>0.56777777777777771</v>
      </c>
      <c r="J32" s="74" t="s">
        <v>60</v>
      </c>
      <c r="K32" s="95"/>
      <c r="L32" s="18">
        <f t="shared" si="4"/>
        <v>12153.6</v>
      </c>
      <c r="M32" s="18">
        <f t="shared" si="29"/>
        <v>202.56</v>
      </c>
      <c r="N32" s="19">
        <f t="shared" si="30"/>
        <v>0.14066666666666666</v>
      </c>
      <c r="O32" s="17"/>
      <c r="P32" s="18">
        <f t="shared" si="7"/>
        <v>20256</v>
      </c>
      <c r="Q32" s="18">
        <f t="shared" si="31"/>
        <v>337.6</v>
      </c>
      <c r="R32" s="19">
        <f t="shared" si="32"/>
        <v>0.23444444444444446</v>
      </c>
    </row>
    <row r="33" spans="1:18" s="97" customFormat="1" ht="15.6" x14ac:dyDescent="0.3">
      <c r="A33" s="99"/>
      <c r="B33" s="114"/>
      <c r="C33" s="114"/>
      <c r="D33" s="59"/>
      <c r="E33" s="87"/>
      <c r="F33" s="87"/>
      <c r="G33" s="87"/>
      <c r="H33" s="88"/>
      <c r="I33" s="88"/>
      <c r="J33" s="89"/>
      <c r="K33" s="95"/>
      <c r="L33" s="89"/>
      <c r="M33" s="89"/>
      <c r="N33" s="96"/>
      <c r="O33" s="95"/>
      <c r="P33" s="89"/>
      <c r="Q33" s="89"/>
      <c r="R33" s="96"/>
    </row>
    <row r="34" spans="1:18" s="29" customFormat="1" ht="15.6" x14ac:dyDescent="0.3">
      <c r="A34" s="44"/>
      <c r="B34" s="44"/>
      <c r="C34" s="44"/>
      <c r="D34" s="44"/>
      <c r="E34" s="43"/>
      <c r="F34" s="21"/>
      <c r="G34" s="21"/>
      <c r="H34" s="22"/>
      <c r="I34" s="22"/>
      <c r="J34" s="26"/>
      <c r="K34" s="27"/>
      <c r="L34" s="26"/>
      <c r="M34" s="26"/>
      <c r="N34" s="28"/>
      <c r="O34" s="27"/>
      <c r="P34" s="26"/>
      <c r="Q34" s="26"/>
      <c r="R34" s="28"/>
    </row>
    <row r="35" spans="1:18" s="36" customFormat="1" ht="18.899999999999999" customHeight="1" x14ac:dyDescent="0.3">
      <c r="A35" s="44"/>
      <c r="B35" s="44"/>
      <c r="C35" s="44"/>
      <c r="D35" s="44"/>
      <c r="E35" s="39"/>
      <c r="F35" s="31"/>
      <c r="G35" s="31"/>
      <c r="H35" s="32"/>
      <c r="I35" s="32"/>
      <c r="J35" s="46"/>
      <c r="K35" s="34"/>
      <c r="L35" s="33"/>
      <c r="M35" s="33"/>
      <c r="N35" s="35"/>
      <c r="O35" s="34"/>
      <c r="P35" s="33"/>
      <c r="Q35" s="33"/>
      <c r="R35" s="35"/>
    </row>
    <row r="36" spans="1:18" s="36" customFormat="1" ht="21" customHeight="1" x14ac:dyDescent="0.3">
      <c r="A36" s="38"/>
      <c r="B36" s="38"/>
      <c r="C36" s="38"/>
      <c r="D36" s="38"/>
      <c r="E36" s="39"/>
      <c r="F36" s="31"/>
      <c r="G36" s="31"/>
      <c r="H36" s="32"/>
      <c r="I36" s="32"/>
      <c r="J36" s="46"/>
      <c r="K36" s="34"/>
      <c r="L36" s="33"/>
      <c r="M36" s="33"/>
      <c r="N36" s="35"/>
      <c r="O36" s="34"/>
      <c r="P36" s="33"/>
      <c r="Q36" s="33"/>
      <c r="R36" s="35"/>
    </row>
    <row r="37" spans="1:18" s="36" customFormat="1" ht="20.399999999999999" customHeight="1" x14ac:dyDescent="0.3">
      <c r="A37" s="114"/>
      <c r="B37" s="114"/>
      <c r="C37" s="114"/>
      <c r="D37" s="114"/>
      <c r="E37" s="31"/>
      <c r="F37" s="31"/>
      <c r="G37" s="31"/>
      <c r="H37" s="32"/>
      <c r="I37" s="32"/>
      <c r="J37" s="33"/>
      <c r="K37" s="34"/>
      <c r="L37" s="33"/>
      <c r="M37" s="33"/>
      <c r="N37" s="35"/>
      <c r="O37" s="34"/>
      <c r="P37" s="33"/>
      <c r="Q37" s="33"/>
      <c r="R37" s="35"/>
    </row>
    <row r="38" spans="1:18" s="5" customFormat="1" ht="18.899999999999999" customHeight="1" x14ac:dyDescent="0.3">
      <c r="A38" s="114"/>
      <c r="B38" s="114"/>
      <c r="C38" s="114"/>
      <c r="D38" s="114"/>
      <c r="E38" s="21"/>
      <c r="F38" s="21"/>
      <c r="G38" s="21"/>
      <c r="H38" s="22"/>
      <c r="I38" s="22"/>
      <c r="J38" s="18"/>
      <c r="K38" s="17"/>
      <c r="L38" s="18"/>
      <c r="M38" s="18"/>
      <c r="N38" s="19"/>
      <c r="O38" s="17"/>
      <c r="P38" s="18"/>
      <c r="Q38" s="18"/>
      <c r="R38" s="19"/>
    </row>
    <row r="39" spans="1:18" s="5" customFormat="1" ht="18.899999999999999" customHeight="1" x14ac:dyDescent="0.3">
      <c r="A39" s="44"/>
      <c r="B39" s="44"/>
      <c r="C39" s="44"/>
      <c r="D39" s="44"/>
      <c r="E39" s="21"/>
      <c r="F39" s="21"/>
      <c r="G39" s="21"/>
      <c r="H39" s="22"/>
      <c r="I39" s="22"/>
      <c r="J39" s="18"/>
      <c r="K39" s="17"/>
      <c r="L39" s="18"/>
      <c r="M39" s="18"/>
      <c r="N39" s="19"/>
      <c r="O39" s="17"/>
      <c r="P39" s="18"/>
      <c r="Q39" s="18"/>
      <c r="R39" s="19"/>
    </row>
    <row r="40" spans="1:18" s="65" customFormat="1" ht="19.5" customHeight="1" x14ac:dyDescent="0.3">
      <c r="A40" s="44"/>
      <c r="B40" s="44"/>
      <c r="C40" s="44"/>
      <c r="D40" s="44"/>
      <c r="E40" s="60"/>
      <c r="F40" s="60"/>
      <c r="G40" s="60"/>
      <c r="H40" s="61"/>
      <c r="I40" s="61"/>
      <c r="J40" s="63"/>
      <c r="K40" s="62"/>
      <c r="L40" s="63"/>
      <c r="M40" s="63"/>
      <c r="N40" s="64"/>
      <c r="O40" s="62"/>
      <c r="P40" s="63"/>
      <c r="Q40" s="63"/>
      <c r="R40" s="64"/>
    </row>
    <row r="41" spans="1:18" s="65" customFormat="1" ht="19.5" customHeight="1" x14ac:dyDescent="0.3">
      <c r="A41" s="100"/>
      <c r="B41" s="100"/>
      <c r="C41" s="100"/>
      <c r="D41" s="100"/>
      <c r="E41" s="60"/>
      <c r="F41" s="60"/>
      <c r="G41" s="60"/>
      <c r="H41" s="61"/>
      <c r="I41" s="61"/>
      <c r="J41" s="73"/>
      <c r="K41" s="62"/>
      <c r="L41" s="63"/>
      <c r="M41" s="63"/>
      <c r="N41" s="64"/>
      <c r="O41" s="62"/>
      <c r="P41" s="63"/>
      <c r="Q41" s="63"/>
      <c r="R41" s="64"/>
    </row>
    <row r="42" spans="1:18" s="65" customFormat="1" ht="19.5" customHeight="1" x14ac:dyDescent="0.3">
      <c r="A42" s="100"/>
      <c r="B42" s="100"/>
      <c r="C42" s="44"/>
      <c r="D42" s="100"/>
      <c r="E42" s="60"/>
      <c r="F42" s="60"/>
      <c r="G42" s="60"/>
      <c r="H42" s="61"/>
      <c r="I42" s="61"/>
      <c r="J42" s="63"/>
      <c r="K42" s="62"/>
      <c r="L42" s="63"/>
      <c r="M42" s="63"/>
      <c r="N42" s="64"/>
      <c r="O42" s="62"/>
      <c r="P42" s="63"/>
      <c r="Q42" s="63"/>
      <c r="R42" s="64"/>
    </row>
    <row r="43" spans="1:18" s="71" customFormat="1" ht="21.6" customHeight="1" x14ac:dyDescent="0.3">
      <c r="A43" s="116"/>
      <c r="B43" s="116"/>
      <c r="C43" s="114"/>
      <c r="D43" s="116"/>
      <c r="E43" s="66"/>
      <c r="F43" s="66"/>
      <c r="G43" s="66"/>
      <c r="H43" s="67"/>
      <c r="I43" s="67"/>
      <c r="J43" s="69"/>
      <c r="K43" s="68"/>
      <c r="L43" s="69"/>
      <c r="M43" s="69"/>
      <c r="N43" s="70"/>
      <c r="O43" s="68"/>
      <c r="P43" s="69"/>
      <c r="Q43" s="69"/>
      <c r="R43" s="70"/>
    </row>
    <row r="44" spans="1:18" s="71" customFormat="1" ht="22.5" customHeight="1" x14ac:dyDescent="0.3">
      <c r="A44" s="116"/>
      <c r="B44" s="116"/>
      <c r="C44" s="114"/>
      <c r="D44" s="114"/>
      <c r="E44" s="66"/>
      <c r="F44" s="66"/>
      <c r="G44" s="66"/>
      <c r="H44" s="67"/>
      <c r="I44" s="67"/>
      <c r="J44" s="69"/>
      <c r="K44" s="68"/>
      <c r="L44" s="69"/>
      <c r="M44" s="69"/>
      <c r="N44" s="70"/>
      <c r="O44" s="68"/>
      <c r="P44" s="69"/>
      <c r="Q44" s="69"/>
      <c r="R44" s="70"/>
    </row>
    <row r="45" spans="1:18" s="65" customFormat="1" ht="24.6" customHeight="1" x14ac:dyDescent="0.3">
      <c r="A45" s="100"/>
      <c r="B45" s="44"/>
      <c r="C45" s="30"/>
      <c r="D45" s="44"/>
      <c r="E45" s="60"/>
      <c r="F45" s="60"/>
      <c r="G45" s="60"/>
      <c r="H45" s="61"/>
      <c r="I45" s="61"/>
      <c r="J45" s="69"/>
      <c r="K45" s="62"/>
      <c r="L45" s="63"/>
      <c r="M45" s="63"/>
      <c r="N45" s="64"/>
      <c r="O45" s="62"/>
      <c r="P45" s="63"/>
      <c r="Q45" s="63"/>
      <c r="R45" s="64"/>
    </row>
    <row r="46" spans="1:18" s="5" customFormat="1" ht="19.5" customHeight="1" x14ac:dyDescent="0.3">
      <c r="A46" s="116"/>
      <c r="B46" s="59"/>
      <c r="C46" s="59"/>
      <c r="D46" s="59"/>
      <c r="E46" s="21"/>
      <c r="F46" s="24"/>
      <c r="G46" s="24"/>
      <c r="H46" s="25"/>
      <c r="I46" s="25"/>
      <c r="J46" s="8"/>
      <c r="K46" s="17"/>
      <c r="L46" s="18"/>
      <c r="M46" s="18"/>
      <c r="N46" s="19"/>
      <c r="O46" s="17"/>
      <c r="P46" s="18"/>
      <c r="Q46" s="18"/>
      <c r="R46" s="19"/>
    </row>
    <row r="47" spans="1:18" s="5" customFormat="1" ht="23.1" customHeight="1" x14ac:dyDescent="0.3">
      <c r="A47" s="116"/>
      <c r="B47" s="59"/>
      <c r="C47" s="59"/>
      <c r="D47" s="59"/>
      <c r="E47" s="21"/>
      <c r="F47" s="21"/>
      <c r="G47" s="21"/>
      <c r="H47" s="22"/>
      <c r="I47" s="22"/>
      <c r="J47" s="18"/>
      <c r="K47" s="17"/>
      <c r="L47" s="18"/>
      <c r="M47" s="18"/>
      <c r="N47" s="19"/>
      <c r="O47" s="17"/>
      <c r="P47" s="18"/>
      <c r="Q47" s="18"/>
      <c r="R47" s="19"/>
    </row>
    <row r="48" spans="1:18" s="5" customFormat="1" ht="18.899999999999999" customHeight="1" x14ac:dyDescent="0.3">
      <c r="A48" s="99"/>
      <c r="B48" s="114"/>
      <c r="C48" s="114"/>
      <c r="D48" s="59"/>
      <c r="E48" s="21"/>
      <c r="F48" s="21"/>
      <c r="G48" s="21"/>
      <c r="H48" s="22"/>
      <c r="I48" s="22"/>
      <c r="J48" s="18"/>
      <c r="K48" s="17"/>
      <c r="L48" s="18"/>
      <c r="M48" s="18"/>
      <c r="N48" s="19"/>
      <c r="O48" s="17"/>
      <c r="P48" s="18"/>
      <c r="Q48" s="18"/>
      <c r="R48" s="19"/>
    </row>
    <row r="49" spans="1:18" s="111" customFormat="1" ht="29.1" customHeight="1" x14ac:dyDescent="0.3">
      <c r="A49" s="99"/>
      <c r="B49" s="114"/>
      <c r="C49" s="114"/>
      <c r="D49" s="59"/>
      <c r="E49" s="106"/>
      <c r="F49" s="106"/>
      <c r="G49" s="106"/>
      <c r="H49" s="107"/>
      <c r="I49" s="107"/>
      <c r="J49" s="108"/>
      <c r="K49" s="109"/>
      <c r="L49" s="108"/>
      <c r="M49" s="108"/>
      <c r="N49" s="110"/>
      <c r="O49" s="109"/>
      <c r="P49" s="108"/>
      <c r="Q49" s="108"/>
      <c r="R49" s="110"/>
    </row>
    <row r="50" spans="1:18" s="111" customFormat="1" ht="29.1" customHeight="1" x14ac:dyDescent="0.3">
      <c r="A50" s="44"/>
      <c r="B50" s="44"/>
      <c r="C50" s="44"/>
      <c r="D50" s="44"/>
      <c r="E50" s="106"/>
      <c r="F50" s="86"/>
      <c r="G50" s="86"/>
      <c r="H50" s="94"/>
      <c r="I50" s="94"/>
      <c r="J50" s="108"/>
      <c r="K50" s="109"/>
      <c r="L50" s="108"/>
      <c r="M50" s="108"/>
      <c r="N50" s="110"/>
      <c r="O50" s="109"/>
      <c r="P50" s="108"/>
      <c r="Q50" s="108"/>
      <c r="R50" s="110"/>
    </row>
    <row r="51" spans="1:18" s="111" customFormat="1" ht="30.6" customHeight="1" x14ac:dyDescent="0.3">
      <c r="A51" s="44"/>
      <c r="B51" s="44"/>
      <c r="C51" s="44"/>
      <c r="D51" s="44"/>
      <c r="E51" s="106"/>
      <c r="F51" s="106"/>
      <c r="G51" s="106"/>
      <c r="H51" s="107"/>
      <c r="I51" s="107"/>
      <c r="J51" s="108"/>
      <c r="K51" s="109"/>
      <c r="L51" s="108"/>
      <c r="M51" s="108"/>
      <c r="N51" s="110"/>
      <c r="O51" s="109"/>
      <c r="P51" s="108"/>
      <c r="Q51" s="108"/>
      <c r="R51" s="110"/>
    </row>
    <row r="52" spans="1:18" s="5" customFormat="1" ht="24.6" customHeight="1" x14ac:dyDescent="0.3">
      <c r="A52" s="20"/>
      <c r="B52" s="20"/>
      <c r="C52" s="20"/>
      <c r="D52" s="20"/>
      <c r="E52" s="21"/>
      <c r="F52" s="21"/>
      <c r="G52" s="21"/>
      <c r="H52" s="22"/>
      <c r="I52" s="22"/>
      <c r="J52" s="18"/>
      <c r="K52" s="17"/>
      <c r="L52" s="18"/>
      <c r="M52" s="18"/>
      <c r="N52" s="19"/>
      <c r="O52" s="17"/>
      <c r="P52" s="18"/>
      <c r="Q52" s="18"/>
      <c r="R52" s="19"/>
    </row>
    <row r="53" spans="1:18" s="5" customFormat="1" ht="29.4" customHeight="1" x14ac:dyDescent="0.3">
      <c r="A53" s="14"/>
      <c r="B53" s="14"/>
      <c r="C53" s="14"/>
      <c r="D53" s="14"/>
      <c r="E53" s="9"/>
      <c r="F53" s="9"/>
      <c r="G53" s="9"/>
      <c r="H53" s="10"/>
      <c r="I53" s="10"/>
      <c r="J53" s="8"/>
      <c r="K53" s="17"/>
      <c r="L53" s="18"/>
      <c r="M53" s="18"/>
      <c r="N53" s="19"/>
      <c r="O53" s="17"/>
      <c r="P53" s="18"/>
      <c r="Q53" s="18"/>
      <c r="R53" s="19"/>
    </row>
    <row r="54" spans="1:18" s="5" customFormat="1" ht="21.6" customHeight="1" x14ac:dyDescent="0.3">
      <c r="A54" s="20"/>
      <c r="B54" s="20"/>
      <c r="C54" s="20"/>
      <c r="D54" s="20"/>
      <c r="E54" s="21"/>
      <c r="F54" s="21"/>
      <c r="G54" s="21"/>
      <c r="H54" s="22"/>
      <c r="I54" s="22"/>
      <c r="J54" s="18"/>
      <c r="K54" s="17"/>
      <c r="L54" s="18"/>
      <c r="M54" s="18"/>
      <c r="N54" s="19"/>
      <c r="O54" s="17"/>
      <c r="P54" s="18"/>
      <c r="Q54" s="18"/>
      <c r="R54" s="19"/>
    </row>
    <row r="55" spans="1:18" s="5" customFormat="1" ht="21.6" customHeight="1" x14ac:dyDescent="0.3">
      <c r="A55" s="44"/>
      <c r="B55" s="44"/>
      <c r="C55" s="44"/>
      <c r="D55" s="44"/>
      <c r="E55" s="21"/>
      <c r="F55" s="21"/>
      <c r="G55" s="21"/>
      <c r="H55" s="22"/>
      <c r="I55" s="22"/>
      <c r="J55" s="23"/>
      <c r="K55" s="17"/>
      <c r="L55" s="18"/>
      <c r="M55" s="18"/>
      <c r="N55" s="19"/>
      <c r="O55" s="17"/>
      <c r="P55" s="18"/>
      <c r="Q55" s="18"/>
      <c r="R55" s="19"/>
    </row>
    <row r="56" spans="1:18" s="57" customFormat="1" ht="33.6" customHeight="1" x14ac:dyDescent="0.3">
      <c r="A56" s="51"/>
      <c r="B56" s="51"/>
      <c r="C56" s="51"/>
      <c r="D56" s="51"/>
      <c r="E56" s="52"/>
      <c r="F56" s="52"/>
      <c r="G56" s="52"/>
      <c r="H56" s="53"/>
      <c r="I56" s="53"/>
      <c r="J56" s="54"/>
      <c r="K56" s="55"/>
      <c r="L56" s="54"/>
      <c r="M56" s="54"/>
      <c r="N56" s="56"/>
      <c r="O56" s="55"/>
      <c r="P56" s="54"/>
      <c r="Q56" s="54"/>
      <c r="R56" s="56"/>
    </row>
    <row r="57" spans="1:18" s="71" customFormat="1" ht="18" customHeight="1" x14ac:dyDescent="0.3">
      <c r="A57" s="72"/>
      <c r="B57" s="72"/>
      <c r="C57" s="72"/>
      <c r="D57" s="72"/>
      <c r="E57" s="66"/>
      <c r="F57" s="66"/>
      <c r="G57" s="66"/>
      <c r="H57" s="67"/>
      <c r="I57" s="67"/>
      <c r="J57" s="69"/>
      <c r="K57" s="68"/>
      <c r="L57" s="69"/>
      <c r="M57" s="69"/>
      <c r="N57" s="70"/>
      <c r="O57" s="68"/>
      <c r="P57" s="69"/>
      <c r="Q57" s="69"/>
      <c r="R57" s="70"/>
    </row>
    <row r="58" spans="1:18" s="71" customFormat="1" ht="18" customHeight="1" x14ac:dyDescent="0.3">
      <c r="A58" s="101"/>
      <c r="B58" s="72"/>
      <c r="C58" s="72"/>
      <c r="D58" s="72"/>
      <c r="E58" s="66"/>
      <c r="F58" s="60"/>
      <c r="G58" s="60"/>
      <c r="H58" s="61"/>
      <c r="I58" s="61"/>
      <c r="J58" s="69"/>
      <c r="K58" s="68"/>
      <c r="L58" s="69"/>
      <c r="M58" s="69"/>
      <c r="N58" s="70"/>
      <c r="O58" s="68"/>
      <c r="P58" s="69"/>
      <c r="Q58" s="69"/>
      <c r="R58" s="70"/>
    </row>
    <row r="59" spans="1:18" s="71" customFormat="1" ht="18" customHeight="1" x14ac:dyDescent="0.3">
      <c r="A59" s="72"/>
      <c r="B59" s="72"/>
      <c r="C59" s="72"/>
      <c r="D59" s="72"/>
      <c r="E59" s="66"/>
      <c r="F59" s="60"/>
      <c r="G59" s="60"/>
      <c r="H59" s="61"/>
      <c r="I59" s="61"/>
      <c r="J59" s="69"/>
      <c r="K59" s="68"/>
      <c r="L59" s="69"/>
      <c r="M59" s="69"/>
      <c r="N59" s="70"/>
      <c r="O59" s="68"/>
      <c r="P59" s="69"/>
      <c r="Q59" s="69"/>
      <c r="R59" s="70"/>
    </row>
    <row r="60" spans="1:18" s="71" customFormat="1" ht="15.6" x14ac:dyDescent="0.3">
      <c r="A60" s="72"/>
      <c r="B60" s="72"/>
      <c r="C60" s="72"/>
      <c r="D60" s="72"/>
      <c r="E60" s="66"/>
      <c r="F60" s="60"/>
      <c r="G60" s="60"/>
      <c r="H60" s="61"/>
      <c r="I60" s="61"/>
      <c r="J60" s="69"/>
      <c r="K60" s="68"/>
      <c r="L60" s="69"/>
      <c r="M60" s="69"/>
      <c r="N60" s="70"/>
      <c r="O60" s="68"/>
      <c r="P60" s="69"/>
      <c r="Q60" s="69"/>
      <c r="R60" s="70"/>
    </row>
    <row r="61" spans="1:18" s="71" customFormat="1" ht="15.6" x14ac:dyDescent="0.3">
      <c r="A61" s="101"/>
      <c r="B61" s="72"/>
      <c r="C61" s="72"/>
      <c r="D61" s="72"/>
      <c r="E61" s="66"/>
      <c r="F61" s="60"/>
      <c r="G61" s="60"/>
      <c r="H61" s="61"/>
      <c r="I61" s="61"/>
      <c r="J61" s="69"/>
      <c r="K61" s="68"/>
      <c r="L61" s="69"/>
      <c r="M61" s="69"/>
      <c r="N61" s="70"/>
      <c r="O61" s="68"/>
      <c r="P61" s="69"/>
      <c r="Q61" s="69"/>
      <c r="R61" s="70"/>
    </row>
    <row r="62" spans="1:18" s="71" customFormat="1" ht="29.4" customHeight="1" x14ac:dyDescent="0.3">
      <c r="A62" s="72"/>
      <c r="B62" s="72"/>
      <c r="C62" s="72"/>
      <c r="D62" s="72"/>
      <c r="E62" s="66"/>
      <c r="F62" s="66"/>
      <c r="G62" s="66"/>
      <c r="H62" s="67"/>
      <c r="I62" s="67"/>
      <c r="J62" s="69"/>
      <c r="K62" s="68"/>
      <c r="L62" s="69"/>
      <c r="M62" s="69"/>
      <c r="N62" s="70"/>
      <c r="O62" s="68"/>
      <c r="P62" s="69"/>
      <c r="Q62" s="69"/>
      <c r="R62" s="70"/>
    </row>
    <row r="63" spans="1:18" s="50" customFormat="1" ht="18.600000000000001" customHeight="1" x14ac:dyDescent="0.3">
      <c r="A63" s="44"/>
      <c r="B63" s="44"/>
      <c r="C63" s="44"/>
      <c r="D63" s="44"/>
      <c r="E63" s="45"/>
      <c r="F63" s="21"/>
      <c r="G63" s="21"/>
      <c r="H63" s="22"/>
      <c r="I63" s="22"/>
      <c r="J63" s="46"/>
      <c r="K63" s="48"/>
      <c r="L63" s="46"/>
      <c r="M63" s="46"/>
      <c r="N63" s="49"/>
      <c r="O63" s="48"/>
      <c r="P63" s="46"/>
      <c r="Q63" s="46"/>
      <c r="R63" s="49"/>
    </row>
    <row r="64" spans="1:18" s="50" customFormat="1" ht="15.6" x14ac:dyDescent="0.3">
      <c r="A64" s="44"/>
      <c r="B64" s="44"/>
      <c r="C64" s="44"/>
      <c r="D64" s="44"/>
      <c r="E64" s="45"/>
      <c r="F64" s="52"/>
      <c r="G64" s="52"/>
      <c r="H64" s="47"/>
      <c r="I64" s="47"/>
      <c r="J64" s="46"/>
      <c r="K64" s="48"/>
      <c r="L64" s="46"/>
      <c r="M64" s="46"/>
      <c r="N64" s="49"/>
      <c r="O64" s="48"/>
      <c r="P64" s="46"/>
      <c r="Q64" s="46"/>
      <c r="R64" s="49"/>
    </row>
    <row r="65" spans="1:18" s="93" customFormat="1" ht="15.6" x14ac:dyDescent="0.3">
      <c r="A65" s="102"/>
      <c r="B65" s="102"/>
      <c r="C65" s="102"/>
      <c r="D65" s="102"/>
      <c r="E65" s="87"/>
      <c r="F65" s="87"/>
      <c r="G65" s="87"/>
      <c r="H65" s="88"/>
      <c r="I65" s="88"/>
      <c r="J65" s="91"/>
      <c r="K65" s="90"/>
      <c r="L65" s="91"/>
      <c r="M65" s="91"/>
      <c r="N65" s="92"/>
      <c r="O65" s="90"/>
      <c r="P65" s="91"/>
      <c r="Q65" s="91"/>
      <c r="R65" s="92"/>
    </row>
    <row r="66" spans="1:18" s="93" customFormat="1" ht="15.6" x14ac:dyDescent="0.3">
      <c r="A66" s="105"/>
      <c r="B66" s="102"/>
      <c r="C66" s="102"/>
      <c r="D66" s="102"/>
      <c r="E66" s="87"/>
      <c r="F66" s="86"/>
      <c r="G66" s="86"/>
      <c r="H66" s="94"/>
      <c r="I66" s="94"/>
      <c r="J66" s="91"/>
      <c r="K66" s="90"/>
      <c r="L66" s="91"/>
      <c r="M66" s="91"/>
      <c r="N66" s="92"/>
      <c r="O66" s="90"/>
      <c r="P66" s="91"/>
      <c r="Q66" s="91"/>
      <c r="R66" s="92"/>
    </row>
    <row r="67" spans="1:18" s="93" customFormat="1" ht="15.6" x14ac:dyDescent="0.3">
      <c r="A67" s="102"/>
      <c r="B67" s="102"/>
      <c r="C67" s="102"/>
      <c r="D67" s="102"/>
      <c r="E67" s="87"/>
      <c r="F67" s="87"/>
      <c r="G67" s="87"/>
      <c r="H67" s="88"/>
      <c r="I67" s="88"/>
      <c r="J67" s="91"/>
      <c r="K67" s="90"/>
      <c r="L67" s="91"/>
      <c r="M67" s="91"/>
      <c r="N67" s="92"/>
      <c r="O67" s="90"/>
      <c r="P67" s="91"/>
      <c r="Q67" s="91"/>
      <c r="R67" s="92"/>
    </row>
    <row r="68" spans="1:18" s="50" customFormat="1" ht="16.5" customHeight="1" x14ac:dyDescent="0.3">
      <c r="A68" s="44"/>
      <c r="B68" s="44"/>
      <c r="C68" s="44"/>
      <c r="D68" s="44"/>
      <c r="E68" s="45"/>
      <c r="F68" s="52"/>
      <c r="G68" s="52"/>
      <c r="H68" s="47"/>
      <c r="I68" s="47"/>
      <c r="J68" s="46"/>
      <c r="K68" s="48"/>
      <c r="L68" s="46"/>
      <c r="M68" s="46"/>
      <c r="N68" s="49"/>
      <c r="O68" s="48"/>
      <c r="P68" s="46"/>
      <c r="Q68" s="46"/>
      <c r="R68" s="49"/>
    </row>
    <row r="69" spans="1:18" s="50" customFormat="1" ht="20.399999999999999" customHeight="1" x14ac:dyDescent="0.3">
      <c r="A69" s="44"/>
      <c r="B69" s="44"/>
      <c r="C69" s="44"/>
      <c r="D69" s="44"/>
      <c r="E69" s="45"/>
      <c r="F69" s="52"/>
      <c r="G69" s="52"/>
      <c r="H69" s="47"/>
      <c r="I69" s="47"/>
      <c r="J69" s="46"/>
      <c r="K69" s="48"/>
      <c r="L69" s="46"/>
      <c r="M69" s="46"/>
      <c r="N69" s="49"/>
      <c r="O69" s="48"/>
      <c r="P69" s="46"/>
      <c r="Q69" s="46"/>
      <c r="R69" s="49"/>
    </row>
    <row r="70" spans="1:18" s="50" customFormat="1" ht="20.399999999999999" customHeight="1" x14ac:dyDescent="0.3">
      <c r="A70" s="44"/>
      <c r="B70" s="44"/>
      <c r="C70" s="44"/>
      <c r="D70" s="44"/>
      <c r="E70" s="45"/>
      <c r="F70" s="52"/>
      <c r="G70" s="52"/>
      <c r="H70" s="47"/>
      <c r="I70" s="47"/>
      <c r="J70" s="54"/>
      <c r="K70" s="48"/>
      <c r="L70" s="46"/>
      <c r="M70" s="46"/>
      <c r="N70" s="49"/>
      <c r="O70" s="48"/>
      <c r="P70" s="46"/>
      <c r="Q70" s="46"/>
      <c r="R70" s="49"/>
    </row>
    <row r="71" spans="1:18" s="29" customFormat="1" ht="17.399999999999999" customHeight="1" x14ac:dyDescent="0.3">
      <c r="A71" s="30"/>
      <c r="B71" s="30"/>
      <c r="C71" s="30"/>
      <c r="D71" s="30"/>
      <c r="E71" s="24"/>
      <c r="F71" s="52"/>
      <c r="G71" s="52"/>
      <c r="H71" s="25"/>
      <c r="I71" s="25"/>
      <c r="J71" s="26"/>
      <c r="K71" s="48"/>
      <c r="L71" s="46"/>
      <c r="M71" s="46"/>
      <c r="N71" s="49"/>
      <c r="O71" s="48"/>
      <c r="P71" s="46"/>
      <c r="Q71" s="46"/>
      <c r="R71" s="49"/>
    </row>
    <row r="72" spans="1:18" s="50" customFormat="1" ht="16.5" customHeight="1" x14ac:dyDescent="0.3">
      <c r="A72" s="44"/>
      <c r="B72" s="44"/>
      <c r="C72" s="44"/>
      <c r="D72" s="44"/>
      <c r="E72" s="45"/>
      <c r="F72" s="52"/>
      <c r="G72" s="52"/>
      <c r="H72" s="47"/>
      <c r="I72" s="47"/>
      <c r="J72" s="46"/>
      <c r="K72" s="48"/>
      <c r="L72" s="46"/>
      <c r="M72" s="46"/>
      <c r="N72" s="49"/>
      <c r="O72" s="48"/>
      <c r="P72" s="46"/>
      <c r="Q72" s="46"/>
      <c r="R72" s="49"/>
    </row>
    <row r="73" spans="1:18" s="50" customFormat="1" ht="15.9" customHeight="1" x14ac:dyDescent="0.3">
      <c r="A73" s="44"/>
      <c r="B73" s="44"/>
      <c r="C73" s="44"/>
      <c r="D73" s="44"/>
      <c r="E73" s="45"/>
      <c r="F73" s="52"/>
      <c r="G73" s="52"/>
      <c r="H73" s="47"/>
      <c r="I73" s="47"/>
      <c r="J73" s="46"/>
      <c r="K73" s="48"/>
      <c r="L73" s="46"/>
      <c r="M73" s="46"/>
      <c r="N73" s="49"/>
      <c r="O73" s="48"/>
      <c r="P73" s="46"/>
      <c r="Q73" s="46"/>
      <c r="R73" s="49"/>
    </row>
    <row r="74" spans="1:18" s="5" customFormat="1" ht="15.6" x14ac:dyDescent="0.3">
      <c r="A74" s="44"/>
      <c r="B74" s="44"/>
      <c r="C74" s="44"/>
      <c r="D74" s="44"/>
      <c r="E74" s="21"/>
      <c r="F74" s="42"/>
      <c r="G74" s="42"/>
      <c r="H74" s="22"/>
      <c r="I74" s="22"/>
      <c r="J74" s="18"/>
      <c r="K74" s="17"/>
      <c r="L74" s="18"/>
      <c r="M74" s="18"/>
      <c r="N74" s="19"/>
      <c r="O74" s="17"/>
      <c r="P74" s="18"/>
      <c r="Q74" s="18"/>
      <c r="R74" s="19"/>
    </row>
    <row r="75" spans="1:18" s="12" customFormat="1" ht="15.6" x14ac:dyDescent="0.3">
      <c r="A75" s="37"/>
      <c r="B75" s="15"/>
      <c r="C75" s="14"/>
      <c r="D75" s="14"/>
      <c r="E75" s="9"/>
      <c r="F75" s="9"/>
      <c r="G75" s="9"/>
      <c r="H75" s="10"/>
      <c r="I75" s="10"/>
      <c r="J75" s="8"/>
      <c r="K75" s="17"/>
      <c r="L75" s="18"/>
      <c r="M75" s="18"/>
      <c r="N75" s="19"/>
      <c r="O75" s="17"/>
      <c r="P75" s="18"/>
      <c r="Q75" s="18"/>
      <c r="R75" s="19"/>
    </row>
    <row r="76" spans="1:18" s="3" customFormat="1" x14ac:dyDescent="0.3">
      <c r="A76" s="78"/>
      <c r="B76" s="78"/>
      <c r="C76" s="78"/>
      <c r="D76" s="79"/>
      <c r="E76" s="80"/>
      <c r="F76" s="80"/>
      <c r="G76" s="80"/>
      <c r="H76" s="81"/>
      <c r="I76" s="81"/>
      <c r="J76" s="79"/>
      <c r="K76" s="4"/>
      <c r="N76" s="11"/>
      <c r="O76" s="4"/>
      <c r="R76" s="11"/>
    </row>
    <row r="77" spans="1:18" s="3" customFormat="1" x14ac:dyDescent="0.3">
      <c r="A77" s="77"/>
      <c r="B77" s="77"/>
      <c r="C77" s="77"/>
      <c r="D77" s="82"/>
      <c r="E77" s="83"/>
      <c r="F77" s="83"/>
      <c r="G77" s="83"/>
      <c r="H77" s="84"/>
      <c r="I77" s="84"/>
      <c r="J77" s="76"/>
      <c r="K77" s="4"/>
      <c r="N77" s="11"/>
      <c r="O77" s="4"/>
      <c r="R77" s="11"/>
    </row>
    <row r="78" spans="1:18" s="3" customFormat="1" x14ac:dyDescent="0.3">
      <c r="A78" s="77"/>
      <c r="B78" s="77"/>
      <c r="C78" s="77"/>
      <c r="D78" s="76"/>
      <c r="E78" s="83"/>
      <c r="F78" s="83"/>
      <c r="G78" s="83"/>
      <c r="H78" s="84"/>
      <c r="I78" s="84"/>
      <c r="J78" s="76"/>
      <c r="K78" s="4"/>
      <c r="N78" s="11"/>
      <c r="O78" s="4"/>
      <c r="R78" s="11"/>
    </row>
    <row r="79" spans="1:18" s="6" customFormat="1" ht="15.6" x14ac:dyDescent="0.3">
      <c r="A79" s="30"/>
      <c r="B79" s="8"/>
      <c r="C79" s="74"/>
      <c r="D79" s="8"/>
      <c r="E79" s="9"/>
      <c r="F79" s="9"/>
      <c r="G79" s="16"/>
      <c r="H79" s="10"/>
      <c r="I79" s="10"/>
      <c r="J79" s="8"/>
      <c r="K79" s="4"/>
      <c r="L79" s="3"/>
      <c r="M79" s="3"/>
      <c r="N79" s="11"/>
      <c r="O79" s="4"/>
      <c r="P79" s="3"/>
      <c r="Q79" s="3"/>
      <c r="R79" s="11"/>
    </row>
    <row r="80" spans="1:18" s="3" customFormat="1" ht="15.6" x14ac:dyDescent="0.3">
      <c r="A80" s="30"/>
      <c r="B80" s="76"/>
      <c r="C80" s="77"/>
      <c r="D80" s="76"/>
      <c r="E80" s="76"/>
      <c r="F80" s="76"/>
      <c r="G80" s="76"/>
      <c r="H80" s="76"/>
      <c r="I80" s="76"/>
      <c r="J80" s="76"/>
      <c r="K80" s="4"/>
      <c r="O80" s="4"/>
    </row>
    <row r="93" spans="3:3" x14ac:dyDescent="0.3">
      <c r="C93" s="85" t="s">
        <v>12</v>
      </c>
    </row>
  </sheetData>
  <mergeCells count="3">
    <mergeCell ref="A1:J1"/>
    <mergeCell ref="M3:N3"/>
    <mergeCell ref="Q3:R3"/>
  </mergeCells>
  <pageMargins left="0.19685039370078741" right="0.19685039370078741" top="0.39370078740157483" bottom="0.19685039370078741" header="0.31496062992125984" footer="0.31496062992125984"/>
  <pageSetup paperSize="8" scale="85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Utente</cp:lastModifiedBy>
  <cp:lastPrinted>2019-02-21T10:32:06Z</cp:lastPrinted>
  <dcterms:created xsi:type="dcterms:W3CDTF">2019-01-30T07:40:46Z</dcterms:created>
  <dcterms:modified xsi:type="dcterms:W3CDTF">2022-08-29T16:23:34Z</dcterms:modified>
</cp:coreProperties>
</file>